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480" yWindow="90" windowWidth="22995" windowHeight="13740"/>
  </bookViews>
  <sheets>
    <sheet name="Instructions" sheetId="8" r:id="rId1"/>
    <sheet name="42RLE" sheetId="1" r:id="rId2"/>
    <sheet name="W5A580" sheetId="6" r:id="rId3"/>
    <sheet name="NSG370" sheetId="9" r:id="rId4"/>
  </sheets>
  <definedNames>
    <definedName name="_xlnm.Print_Area" localSheetId="1">'42RLE'!$B$2:$H$18</definedName>
    <definedName name="_xlnm.Print_Area" localSheetId="3">'NSG370'!$B$2:$J$18</definedName>
    <definedName name="_xlnm.Print_Area" localSheetId="2">W5A580!#REF!</definedName>
  </definedNames>
  <calcPr calcId="145621"/>
</workbook>
</file>

<file path=xl/calcChain.xml><?xml version="1.0" encoding="utf-8"?>
<calcChain xmlns="http://schemas.openxmlformats.org/spreadsheetml/2006/main">
  <c r="R22" i="9" l="1"/>
  <c r="Q22" i="9"/>
  <c r="P22" i="9"/>
  <c r="O22" i="9"/>
  <c r="N22" i="9"/>
  <c r="M22" i="9"/>
  <c r="I22" i="9"/>
  <c r="S22" i="9" s="1"/>
  <c r="H22" i="9"/>
  <c r="G22" i="9"/>
  <c r="F22" i="9"/>
  <c r="E22" i="9"/>
  <c r="D22" i="9"/>
  <c r="C22" i="9"/>
  <c r="S3" i="9"/>
  <c r="R3" i="9"/>
  <c r="Q3" i="9"/>
  <c r="P3" i="9"/>
  <c r="O3" i="9"/>
  <c r="N3" i="9"/>
  <c r="M3" i="9"/>
  <c r="J1" i="9"/>
  <c r="Q36" i="9" l="1"/>
  <c r="M4" i="9"/>
  <c r="Q7" i="9"/>
  <c r="E13" i="9"/>
  <c r="M25" i="9"/>
  <c r="H5" i="9"/>
  <c r="F10" i="9"/>
  <c r="N15" i="9"/>
  <c r="Q28" i="9"/>
  <c r="N5" i="9"/>
  <c r="M10" i="9"/>
  <c r="Q15" i="9"/>
  <c r="G29" i="9"/>
  <c r="N6" i="9"/>
  <c r="N11" i="9"/>
  <c r="F17" i="9"/>
  <c r="M23" i="9"/>
  <c r="P30" i="9"/>
  <c r="O6" i="9"/>
  <c r="Q11" i="9"/>
  <c r="G17" i="9"/>
  <c r="C24" i="9"/>
  <c r="Q30" i="9"/>
  <c r="N7" i="9"/>
  <c r="R12" i="9"/>
  <c r="C37" i="9"/>
  <c r="H25" i="9"/>
  <c r="O32" i="9"/>
  <c r="P32" i="9"/>
  <c r="R8" i="9"/>
  <c r="F14" i="9"/>
  <c r="G27" i="9"/>
  <c r="E34" i="9"/>
  <c r="N4" i="9"/>
  <c r="E9" i="9"/>
  <c r="M14" i="9"/>
  <c r="H27" i="9"/>
  <c r="D36" i="9"/>
  <c r="O34" i="9"/>
  <c r="E36" i="9"/>
  <c r="O4" i="9"/>
  <c r="Q5" i="9"/>
  <c r="P6" i="9"/>
  <c r="R7" i="9"/>
  <c r="F9" i="9"/>
  <c r="N10" i="9"/>
  <c r="R11" i="9"/>
  <c r="F13" i="9"/>
  <c r="N14" i="9"/>
  <c r="R15" i="9"/>
  <c r="Q17" i="9"/>
  <c r="E37" i="9"/>
  <c r="E35" i="9"/>
  <c r="E33" i="9"/>
  <c r="E31" i="9"/>
  <c r="E29" i="9"/>
  <c r="E27" i="9"/>
  <c r="E25" i="9"/>
  <c r="E23" i="9"/>
  <c r="D24" i="9"/>
  <c r="C26" i="9"/>
  <c r="M27" i="9"/>
  <c r="H29" i="9"/>
  <c r="G31" i="9"/>
  <c r="Q32" i="9"/>
  <c r="P34" i="9"/>
  <c r="O36" i="9"/>
  <c r="P4" i="9"/>
  <c r="R5" i="9"/>
  <c r="R6" i="9"/>
  <c r="C8" i="9"/>
  <c r="G9" i="9"/>
  <c r="O10" i="9"/>
  <c r="C12" i="9"/>
  <c r="G13" i="9"/>
  <c r="O14" i="9"/>
  <c r="C16" i="9"/>
  <c r="R17" i="9"/>
  <c r="F37" i="9"/>
  <c r="F35" i="9"/>
  <c r="F33" i="9"/>
  <c r="F31" i="9"/>
  <c r="F29" i="9"/>
  <c r="F27" i="9"/>
  <c r="F25" i="9"/>
  <c r="F23" i="9"/>
  <c r="F36" i="9"/>
  <c r="F34" i="9"/>
  <c r="F32" i="9"/>
  <c r="F30" i="9"/>
  <c r="F28" i="9"/>
  <c r="F26" i="9"/>
  <c r="F24" i="9"/>
  <c r="E24" i="9"/>
  <c r="D26" i="9"/>
  <c r="C28" i="9"/>
  <c r="M29" i="9"/>
  <c r="H31" i="9"/>
  <c r="G33" i="9"/>
  <c r="Q34" i="9"/>
  <c r="P36" i="9"/>
  <c r="R4" i="9"/>
  <c r="C6" i="9"/>
  <c r="E7" i="9"/>
  <c r="F8" i="9"/>
  <c r="N9" i="9"/>
  <c r="R10" i="9"/>
  <c r="F12" i="9"/>
  <c r="N13" i="9"/>
  <c r="R14" i="9"/>
  <c r="M16" i="9"/>
  <c r="C18" i="9"/>
  <c r="G36" i="9"/>
  <c r="G34" i="9"/>
  <c r="G32" i="9"/>
  <c r="G30" i="9"/>
  <c r="G28" i="9"/>
  <c r="G26" i="9"/>
  <c r="G24" i="9"/>
  <c r="O24" i="9"/>
  <c r="E26" i="9"/>
  <c r="D28" i="9"/>
  <c r="C30" i="9"/>
  <c r="M31" i="9"/>
  <c r="H33" i="9"/>
  <c r="G35" i="9"/>
  <c r="R37" i="9"/>
  <c r="N36" i="9"/>
  <c r="R35" i="9"/>
  <c r="N34" i="9"/>
  <c r="R33" i="9"/>
  <c r="N32" i="9"/>
  <c r="R31" i="9"/>
  <c r="N30" i="9"/>
  <c r="R29" i="9"/>
  <c r="N28" i="9"/>
  <c r="R27" i="9"/>
  <c r="N26" i="9"/>
  <c r="R25" i="9"/>
  <c r="N24" i="9"/>
  <c r="R23" i="9"/>
  <c r="H18" i="9"/>
  <c r="P17" i="9"/>
  <c r="D17" i="9"/>
  <c r="H16" i="9"/>
  <c r="P15" i="9"/>
  <c r="D15" i="9"/>
  <c r="H14" i="9"/>
  <c r="P13" i="9"/>
  <c r="D13" i="9"/>
  <c r="H12" i="9"/>
  <c r="P11" i="9"/>
  <c r="D11" i="9"/>
  <c r="H10" i="9"/>
  <c r="P9" i="9"/>
  <c r="D9" i="9"/>
  <c r="H8" i="9"/>
  <c r="P7" i="9"/>
  <c r="D7" i="9"/>
  <c r="H6" i="9"/>
  <c r="P5" i="9"/>
  <c r="D5" i="9"/>
  <c r="H4" i="9"/>
  <c r="Q37" i="9"/>
  <c r="M36" i="9"/>
  <c r="Q35" i="9"/>
  <c r="M34" i="9"/>
  <c r="Q33" i="9"/>
  <c r="M32" i="9"/>
  <c r="Q31" i="9"/>
  <c r="M30" i="9"/>
  <c r="Q29" i="9"/>
  <c r="M28" i="9"/>
  <c r="Q27" i="9"/>
  <c r="M26" i="9"/>
  <c r="Q25" i="9"/>
  <c r="M24" i="9"/>
  <c r="Q23" i="9"/>
  <c r="G18" i="9"/>
  <c r="O17" i="9"/>
  <c r="C17" i="9"/>
  <c r="G16" i="9"/>
  <c r="O15" i="9"/>
  <c r="C15" i="9"/>
  <c r="G14" i="9"/>
  <c r="O13" i="9"/>
  <c r="C13" i="9"/>
  <c r="G12" i="9"/>
  <c r="O11" i="9"/>
  <c r="C11" i="9"/>
  <c r="G10" i="9"/>
  <c r="O9" i="9"/>
  <c r="C9" i="9"/>
  <c r="G8" i="9"/>
  <c r="O7" i="9"/>
  <c r="C7" i="9"/>
  <c r="G6" i="9"/>
  <c r="O5" i="9"/>
  <c r="C5" i="9"/>
  <c r="G4" i="9"/>
  <c r="P37" i="9"/>
  <c r="D37" i="9"/>
  <c r="P35" i="9"/>
  <c r="D35" i="9"/>
  <c r="P33" i="9"/>
  <c r="D33" i="9"/>
  <c r="P31" i="9"/>
  <c r="D31" i="9"/>
  <c r="P29" i="9"/>
  <c r="D29" i="9"/>
  <c r="P27" i="9"/>
  <c r="D27" i="9"/>
  <c r="H26" i="9"/>
  <c r="P25" i="9"/>
  <c r="D25" i="9"/>
  <c r="H24" i="9"/>
  <c r="P23" i="9"/>
  <c r="D23" i="9"/>
  <c r="R18" i="9"/>
  <c r="F18" i="9"/>
  <c r="N17" i="9"/>
  <c r="R16" i="9"/>
  <c r="F16" i="9"/>
  <c r="O37" i="9"/>
  <c r="O35" i="9"/>
  <c r="O33" i="9"/>
  <c r="O31" i="9"/>
  <c r="O29" i="9"/>
  <c r="O27" i="9"/>
  <c r="O25" i="9"/>
  <c r="O23" i="9"/>
  <c r="Q18" i="9"/>
  <c r="E18" i="9"/>
  <c r="M17" i="9"/>
  <c r="Q16" i="9"/>
  <c r="E16" i="9"/>
  <c r="M15" i="9"/>
  <c r="Q14" i="9"/>
  <c r="E14" i="9"/>
  <c r="M13" i="9"/>
  <c r="Q12" i="9"/>
  <c r="E12" i="9"/>
  <c r="M11" i="9"/>
  <c r="Q10" i="9"/>
  <c r="E10" i="9"/>
  <c r="M9" i="9"/>
  <c r="Q8" i="9"/>
  <c r="E8" i="9"/>
  <c r="M7" i="9"/>
  <c r="Q6" i="9"/>
  <c r="E6" i="9"/>
  <c r="M5" i="9"/>
  <c r="Q4" i="9"/>
  <c r="E4" i="9"/>
  <c r="N37" i="9"/>
  <c r="R36" i="9"/>
  <c r="N35" i="9"/>
  <c r="R34" i="9"/>
  <c r="N33" i="9"/>
  <c r="R32" i="9"/>
  <c r="N31" i="9"/>
  <c r="R30" i="9"/>
  <c r="N29" i="9"/>
  <c r="R28" i="9"/>
  <c r="N27" i="9"/>
  <c r="R26" i="9"/>
  <c r="N25" i="9"/>
  <c r="R24" i="9"/>
  <c r="N23" i="9"/>
  <c r="P18" i="9"/>
  <c r="D18" i="9"/>
  <c r="H17" i="9"/>
  <c r="P16" i="9"/>
  <c r="D16" i="9"/>
  <c r="H15" i="9"/>
  <c r="P14" i="9"/>
  <c r="D14" i="9"/>
  <c r="H13" i="9"/>
  <c r="P12" i="9"/>
  <c r="D12" i="9"/>
  <c r="H11" i="9"/>
  <c r="P10" i="9"/>
  <c r="D10" i="9"/>
  <c r="H9" i="9"/>
  <c r="P8" i="9"/>
  <c r="D8" i="9"/>
  <c r="C4" i="9"/>
  <c r="E5" i="9"/>
  <c r="D6" i="9"/>
  <c r="F7" i="9"/>
  <c r="M8" i="9"/>
  <c r="Q9" i="9"/>
  <c r="E11" i="9"/>
  <c r="M12" i="9"/>
  <c r="Q13" i="9"/>
  <c r="E15" i="9"/>
  <c r="N16" i="9"/>
  <c r="M18" i="9"/>
  <c r="H36" i="9"/>
  <c r="P24" i="9"/>
  <c r="O26" i="9"/>
  <c r="E28" i="9"/>
  <c r="D30" i="9"/>
  <c r="C32" i="9"/>
  <c r="M33" i="9"/>
  <c r="H35" i="9"/>
  <c r="G37" i="9"/>
  <c r="D4" i="9"/>
  <c r="F5" i="9"/>
  <c r="F6" i="9"/>
  <c r="G7" i="9"/>
  <c r="N8" i="9"/>
  <c r="R9" i="9"/>
  <c r="F11" i="9"/>
  <c r="N12" i="9"/>
  <c r="R13" i="9"/>
  <c r="F15" i="9"/>
  <c r="O16" i="9"/>
  <c r="N18" i="9"/>
  <c r="G23" i="9"/>
  <c r="Q24" i="9"/>
  <c r="P26" i="9"/>
  <c r="O28" i="9"/>
  <c r="E30" i="9"/>
  <c r="D32" i="9"/>
  <c r="C34" i="9"/>
  <c r="M35" i="9"/>
  <c r="H37" i="9"/>
  <c r="F4" i="9"/>
  <c r="G5" i="9"/>
  <c r="M6" i="9"/>
  <c r="H7" i="9"/>
  <c r="O8" i="9"/>
  <c r="C10" i="9"/>
  <c r="G11" i="9"/>
  <c r="O12" i="9"/>
  <c r="C14" i="9"/>
  <c r="G15" i="9"/>
  <c r="E17" i="9"/>
  <c r="O18" i="9"/>
  <c r="H23" i="9"/>
  <c r="G25" i="9"/>
  <c r="Q26" i="9"/>
  <c r="P28" i="9"/>
  <c r="O30" i="9"/>
  <c r="E32" i="9"/>
  <c r="D34" i="9"/>
  <c r="C36" i="9"/>
  <c r="M37" i="9"/>
  <c r="C23" i="9"/>
  <c r="C25" i="9"/>
  <c r="C27" i="9"/>
  <c r="C29" i="9"/>
  <c r="C31" i="9"/>
  <c r="C33" i="9"/>
  <c r="C35" i="9"/>
  <c r="H28" i="9"/>
  <c r="H30" i="9"/>
  <c r="H32" i="9"/>
  <c r="H34" i="9"/>
  <c r="G22" i="1" l="1"/>
  <c r="P22" i="6"/>
  <c r="O22" i="6"/>
  <c r="N22" i="6"/>
  <c r="M22" i="6"/>
  <c r="L22" i="6"/>
  <c r="H22" i="6"/>
  <c r="G22" i="6"/>
  <c r="F22" i="6"/>
  <c r="E22" i="6"/>
  <c r="D22" i="6"/>
  <c r="C22" i="6"/>
  <c r="Q3" i="6"/>
  <c r="P6" i="6" s="1"/>
  <c r="P3" i="6"/>
  <c r="O3" i="6"/>
  <c r="N3" i="6"/>
  <c r="M3" i="6"/>
  <c r="L3" i="6"/>
  <c r="I1" i="6"/>
  <c r="P17" i="6" l="1"/>
  <c r="L12" i="6"/>
  <c r="N18" i="6"/>
  <c r="D13" i="6"/>
  <c r="C4" i="6"/>
  <c r="F5" i="6"/>
  <c r="G9" i="6"/>
  <c r="N14" i="6"/>
  <c r="G5" i="6"/>
  <c r="N10" i="6"/>
  <c r="G16" i="6"/>
  <c r="G37" i="6"/>
  <c r="P5" i="6"/>
  <c r="O10" i="6"/>
  <c r="L16" i="6"/>
  <c r="E36" i="6"/>
  <c r="O15" i="6"/>
  <c r="O6" i="6"/>
  <c r="C11" i="6"/>
  <c r="D18" i="6"/>
  <c r="L7" i="6"/>
  <c r="D9" i="6"/>
  <c r="F13" i="6"/>
  <c r="E5" i="6"/>
  <c r="E9" i="6"/>
  <c r="E14" i="6"/>
  <c r="N7" i="6"/>
  <c r="G13" i="6"/>
  <c r="D5" i="6"/>
  <c r="N6" i="6"/>
  <c r="L8" i="6"/>
  <c r="E10" i="6"/>
  <c r="G12" i="6"/>
  <c r="D14" i="6"/>
  <c r="F16" i="6"/>
  <c r="C18" i="6"/>
  <c r="F36" i="6"/>
  <c r="C7" i="6"/>
  <c r="F9" i="6"/>
  <c r="P10" i="6"/>
  <c r="E13" i="6"/>
  <c r="O14" i="6"/>
  <c r="D17" i="6"/>
  <c r="O18" i="6"/>
  <c r="P14" i="6"/>
  <c r="P18" i="6"/>
  <c r="C6" i="6"/>
  <c r="C10" i="6"/>
  <c r="E17" i="6"/>
  <c r="F4" i="6"/>
  <c r="P9" i="6"/>
  <c r="L11" i="6"/>
  <c r="C15" i="6"/>
  <c r="F17" i="6"/>
  <c r="C37" i="6"/>
  <c r="G4" i="6"/>
  <c r="D6" i="6"/>
  <c r="F8" i="6"/>
  <c r="N11" i="6"/>
  <c r="P13" i="6"/>
  <c r="L15" i="6"/>
  <c r="G17" i="6"/>
  <c r="D37" i="6"/>
  <c r="M12" i="6"/>
  <c r="L4" i="6"/>
  <c r="E6" i="6"/>
  <c r="G8" i="6"/>
  <c r="D10" i="6"/>
  <c r="F12" i="6"/>
  <c r="C14" i="6"/>
  <c r="N15" i="6"/>
  <c r="E34" i="6"/>
  <c r="M11" i="6"/>
  <c r="C28" i="6"/>
  <c r="E35" i="6"/>
  <c r="D28" i="6"/>
  <c r="F31" i="6"/>
  <c r="M4" i="6"/>
  <c r="O7" i="6"/>
  <c r="G6" i="6"/>
  <c r="C8" i="6"/>
  <c r="O8" i="6"/>
  <c r="M9" i="6"/>
  <c r="G10" i="6"/>
  <c r="E11" i="6"/>
  <c r="C12" i="6"/>
  <c r="O12" i="6"/>
  <c r="M13" i="6"/>
  <c r="G14" i="6"/>
  <c r="E15" i="6"/>
  <c r="C16" i="6"/>
  <c r="O16" i="6"/>
  <c r="M17" i="6"/>
  <c r="G18" i="6"/>
  <c r="G24" i="6"/>
  <c r="E25" i="6"/>
  <c r="C26" i="6"/>
  <c r="G28" i="6"/>
  <c r="E29" i="6"/>
  <c r="C30" i="6"/>
  <c r="G32" i="6"/>
  <c r="E33" i="6"/>
  <c r="C34" i="6"/>
  <c r="G36" i="6"/>
  <c r="E37" i="6"/>
  <c r="E31" i="6"/>
  <c r="C36" i="6"/>
  <c r="F23" i="6"/>
  <c r="O11" i="6"/>
  <c r="M16" i="6"/>
  <c r="O4" i="6"/>
  <c r="M5" i="6"/>
  <c r="E7" i="6"/>
  <c r="P4" i="6"/>
  <c r="D8" i="6"/>
  <c r="N9" i="6"/>
  <c r="D12" i="6"/>
  <c r="N13" i="6"/>
  <c r="L14" i="6"/>
  <c r="D16" i="6"/>
  <c r="N17" i="6"/>
  <c r="L18" i="6"/>
  <c r="Q22" i="6"/>
  <c r="M31" i="6" s="1"/>
  <c r="F25" i="6"/>
  <c r="D26" i="6"/>
  <c r="F29" i="6"/>
  <c r="D30" i="6"/>
  <c r="F33" i="6"/>
  <c r="D34" i="6"/>
  <c r="F37" i="6"/>
  <c r="D27" i="6"/>
  <c r="F30" i="6"/>
  <c r="D35" i="6"/>
  <c r="M15" i="6"/>
  <c r="E23" i="6"/>
  <c r="G26" i="6"/>
  <c r="E27" i="6"/>
  <c r="G30" i="6"/>
  <c r="G34" i="6"/>
  <c r="D32" i="6"/>
  <c r="D36" i="6"/>
  <c r="M8" i="6"/>
  <c r="D4" i="6"/>
  <c r="N5" i="6"/>
  <c r="L6" i="6"/>
  <c r="F7" i="6"/>
  <c r="P8" i="6"/>
  <c r="L10" i="6"/>
  <c r="F11" i="6"/>
  <c r="P12" i="6"/>
  <c r="F15" i="6"/>
  <c r="P16" i="6"/>
  <c r="E4" i="6"/>
  <c r="C5" i="6"/>
  <c r="O5" i="6"/>
  <c r="M6" i="6"/>
  <c r="G7" i="6"/>
  <c r="E8" i="6"/>
  <c r="C9" i="6"/>
  <c r="O9" i="6"/>
  <c r="M10" i="6"/>
  <c r="G11" i="6"/>
  <c r="E12" i="6"/>
  <c r="C13" i="6"/>
  <c r="O13" i="6"/>
  <c r="M14" i="6"/>
  <c r="G15" i="6"/>
  <c r="E16" i="6"/>
  <c r="C17" i="6"/>
  <c r="O17" i="6"/>
  <c r="M18" i="6"/>
  <c r="C23" i="6"/>
  <c r="G25" i="6"/>
  <c r="E26" i="6"/>
  <c r="C27" i="6"/>
  <c r="G29" i="6"/>
  <c r="E30" i="6"/>
  <c r="C31" i="6"/>
  <c r="G33" i="6"/>
  <c r="C35" i="6"/>
  <c r="D23" i="6"/>
  <c r="F26" i="6"/>
  <c r="D31" i="6"/>
  <c r="F34" i="6"/>
  <c r="M7" i="6"/>
  <c r="C24" i="6"/>
  <c r="C32" i="6"/>
  <c r="D24" i="6"/>
  <c r="F27" i="6"/>
  <c r="F35" i="6"/>
  <c r="E18" i="6"/>
  <c r="G23" i="6"/>
  <c r="E24" i="6"/>
  <c r="C25" i="6"/>
  <c r="G27" i="6"/>
  <c r="E28" i="6"/>
  <c r="C29" i="6"/>
  <c r="G31" i="6"/>
  <c r="E32" i="6"/>
  <c r="C33" i="6"/>
  <c r="G35" i="6"/>
  <c r="N4" i="6"/>
  <c r="L5" i="6"/>
  <c r="F6" i="6"/>
  <c r="D7" i="6"/>
  <c r="P7" i="6"/>
  <c r="N8" i="6"/>
  <c r="L9" i="6"/>
  <c r="F10" i="6"/>
  <c r="D11" i="6"/>
  <c r="P11" i="6"/>
  <c r="N12" i="6"/>
  <c r="L13" i="6"/>
  <c r="F14" i="6"/>
  <c r="D15" i="6"/>
  <c r="P15" i="6"/>
  <c r="N16" i="6"/>
  <c r="L17" i="6"/>
  <c r="F18" i="6"/>
  <c r="F24" i="6"/>
  <c r="D25" i="6"/>
  <c r="F28" i="6"/>
  <c r="D29" i="6"/>
  <c r="N30" i="6"/>
  <c r="F32" i="6"/>
  <c r="D33" i="6"/>
  <c r="J1" i="1"/>
  <c r="O25" i="6" l="1"/>
  <c r="N23" i="6"/>
  <c r="O29" i="6"/>
  <c r="O35" i="6"/>
  <c r="P29" i="6"/>
  <c r="M32" i="6"/>
  <c r="P33" i="6"/>
  <c r="N31" i="6"/>
  <c r="N34" i="6"/>
  <c r="L27" i="6"/>
  <c r="M26" i="6"/>
  <c r="M36" i="6"/>
  <c r="M28" i="6"/>
  <c r="N35" i="6"/>
  <c r="L23" i="6"/>
  <c r="M30" i="6"/>
  <c r="L32" i="6"/>
  <c r="O37" i="6"/>
  <c r="M35" i="6"/>
  <c r="O26" i="6"/>
  <c r="L35" i="6"/>
  <c r="L36" i="6"/>
  <c r="O34" i="6"/>
  <c r="P34" i="6"/>
  <c r="L28" i="6"/>
  <c r="P25" i="6"/>
  <c r="M34" i="6"/>
  <c r="M24" i="6"/>
  <c r="N27" i="6"/>
  <c r="O30" i="6"/>
  <c r="P37" i="6"/>
  <c r="L31" i="6"/>
  <c r="O33" i="6"/>
  <c r="O23" i="6"/>
  <c r="P26" i="6"/>
  <c r="M23" i="6"/>
  <c r="O27" i="6"/>
  <c r="P30" i="6"/>
  <c r="L24" i="6"/>
  <c r="M27" i="6"/>
  <c r="N26" i="6"/>
  <c r="N33" i="6"/>
  <c r="L30" i="6"/>
  <c r="O36" i="6"/>
  <c r="O28" i="6"/>
  <c r="P35" i="6"/>
  <c r="L29" i="6"/>
  <c r="N29" i="6"/>
  <c r="N25" i="6"/>
  <c r="M37" i="6"/>
  <c r="M33" i="6"/>
  <c r="L33" i="6"/>
  <c r="L25" i="6"/>
  <c r="P36" i="6"/>
  <c r="P32" i="6"/>
  <c r="P28" i="6"/>
  <c r="L26" i="6"/>
  <c r="M29" i="6"/>
  <c r="O24" i="6"/>
  <c r="N36" i="6"/>
  <c r="N32" i="6"/>
  <c r="N28" i="6"/>
  <c r="N24" i="6"/>
  <c r="N37" i="6"/>
  <c r="L34" i="6"/>
  <c r="P24" i="6"/>
  <c r="O32" i="6"/>
  <c r="M25" i="6"/>
  <c r="L37" i="6"/>
  <c r="P31" i="6"/>
  <c r="P27" i="6"/>
  <c r="P23" i="6"/>
  <c r="O31" i="6"/>
  <c r="F22" i="1"/>
  <c r="E22" i="1"/>
  <c r="D22" i="1"/>
  <c r="C22" i="1"/>
  <c r="C4" i="1" l="1"/>
  <c r="M9" i="1"/>
  <c r="M17" i="1"/>
  <c r="F6" i="1"/>
  <c r="F14" i="1"/>
  <c r="E7" i="1"/>
  <c r="E15" i="1"/>
  <c r="D12" i="1"/>
  <c r="D6" i="1"/>
  <c r="C9" i="1"/>
  <c r="C17" i="1"/>
  <c r="M7" i="1"/>
  <c r="M8" i="1"/>
  <c r="M16" i="1"/>
  <c r="F11" i="1"/>
  <c r="F4" i="1"/>
  <c r="E12" i="1"/>
  <c r="D9" i="1"/>
  <c r="D17" i="1"/>
  <c r="C6" i="1"/>
  <c r="C14" i="1"/>
  <c r="C5" i="1"/>
  <c r="F18" i="1"/>
  <c r="C24" i="1"/>
  <c r="E23" i="1"/>
  <c r="F37" i="1"/>
  <c r="C18" i="1"/>
  <c r="E16" i="1"/>
  <c r="M12" i="1"/>
  <c r="C37" i="1"/>
  <c r="D36" i="1"/>
  <c r="E35" i="1"/>
  <c r="F34" i="1"/>
  <c r="C13" i="1"/>
  <c r="D16" i="1"/>
  <c r="F10" i="1"/>
  <c r="F24" i="1"/>
  <c r="F28" i="1"/>
  <c r="F32" i="1"/>
  <c r="F36" i="1"/>
  <c r="F27" i="1"/>
  <c r="F31" i="1"/>
  <c r="F35" i="1"/>
  <c r="C10" i="1"/>
  <c r="D13" i="1"/>
  <c r="E8" i="1"/>
  <c r="F7" i="1"/>
  <c r="C27" i="1"/>
  <c r="C31" i="1"/>
  <c r="C35" i="1"/>
  <c r="C26" i="1"/>
  <c r="C30" i="1"/>
  <c r="C34" i="1"/>
  <c r="C23" i="1"/>
  <c r="C33" i="1"/>
  <c r="C25" i="1"/>
  <c r="D32" i="1"/>
  <c r="D24" i="1"/>
  <c r="E31" i="1"/>
  <c r="F23" i="1"/>
  <c r="F30" i="1"/>
  <c r="E4" i="1"/>
  <c r="M13" i="1"/>
  <c r="D26" i="1"/>
  <c r="C32" i="1"/>
  <c r="D31" i="1"/>
  <c r="E30" i="1"/>
  <c r="F29" i="1"/>
  <c r="D7" i="1"/>
  <c r="F15" i="1"/>
  <c r="E25" i="1"/>
  <c r="C29" i="1"/>
  <c r="D28" i="1"/>
  <c r="E27" i="1"/>
  <c r="F26" i="1"/>
  <c r="E11" i="1"/>
  <c r="M5" i="1"/>
  <c r="C36" i="1"/>
  <c r="C28" i="1"/>
  <c r="D35" i="1"/>
  <c r="D27" i="1"/>
  <c r="E34" i="1"/>
  <c r="E26" i="1"/>
  <c r="F33" i="1"/>
  <c r="F25" i="1"/>
  <c r="D37" i="1"/>
  <c r="D33" i="1"/>
  <c r="D29" i="1"/>
  <c r="D25" i="1"/>
  <c r="E36" i="1"/>
  <c r="E32" i="1"/>
  <c r="E28" i="1"/>
  <c r="E24" i="1"/>
  <c r="D23" i="1"/>
  <c r="D34" i="1"/>
  <c r="D30" i="1"/>
  <c r="E37" i="1"/>
  <c r="E33" i="1"/>
  <c r="E29" i="1"/>
  <c r="C16" i="1"/>
  <c r="C12" i="1"/>
  <c r="C8" i="1"/>
  <c r="D4" i="1"/>
  <c r="D5" i="1"/>
  <c r="D15" i="1"/>
  <c r="D11" i="1"/>
  <c r="E18" i="1"/>
  <c r="E14" i="1"/>
  <c r="E10" i="1"/>
  <c r="E6" i="1"/>
  <c r="F17" i="1"/>
  <c r="F13" i="1"/>
  <c r="F9" i="1"/>
  <c r="F5" i="1"/>
  <c r="M4" i="1"/>
  <c r="M15" i="1"/>
  <c r="M11" i="1"/>
  <c r="C15" i="1"/>
  <c r="C11" i="1"/>
  <c r="C7" i="1"/>
  <c r="D8" i="1"/>
  <c r="D18" i="1"/>
  <c r="D14" i="1"/>
  <c r="D10" i="1"/>
  <c r="E17" i="1"/>
  <c r="E13" i="1"/>
  <c r="E9" i="1"/>
  <c r="E5" i="1"/>
  <c r="F16" i="1"/>
  <c r="F12" i="1"/>
  <c r="F8" i="1"/>
  <c r="M18" i="1"/>
  <c r="M14" i="1"/>
  <c r="M10" i="1"/>
  <c r="M6" i="1"/>
  <c r="O22" i="1"/>
  <c r="N22" i="1" l="1"/>
  <c r="N24" i="1" s="1"/>
  <c r="M22" i="1"/>
  <c r="M32" i="1" s="1"/>
  <c r="L22" i="1"/>
  <c r="L29" i="1" s="1"/>
  <c r="K22" i="1"/>
  <c r="K37" i="1" s="1"/>
  <c r="K31" i="1" l="1"/>
  <c r="N34" i="1"/>
  <c r="N29" i="1"/>
  <c r="M26" i="1"/>
  <c r="K32" i="1"/>
  <c r="M33" i="1"/>
  <c r="L24" i="1"/>
  <c r="N37" i="1"/>
  <c r="N32" i="1"/>
  <c r="N33" i="1"/>
  <c r="M25" i="1"/>
  <c r="L26" i="1"/>
  <c r="L27" i="1"/>
  <c r="L34" i="1"/>
  <c r="L35" i="1"/>
  <c r="M23" i="1"/>
  <c r="M29" i="1"/>
  <c r="M34" i="1"/>
  <c r="N31" i="1"/>
  <c r="L37" i="1"/>
  <c r="N27" i="1"/>
  <c r="N23" i="1"/>
  <c r="M35" i="1"/>
  <c r="L30" i="1"/>
  <c r="M36" i="1"/>
  <c r="N35" i="1"/>
  <c r="M30" i="1"/>
  <c r="L23" i="1"/>
  <c r="K28" i="1"/>
  <c r="K35" i="1"/>
  <c r="L36" i="1"/>
  <c r="L31" i="1"/>
  <c r="M31" i="1"/>
  <c r="L25" i="1"/>
  <c r="M27" i="1"/>
  <c r="L28" i="1"/>
  <c r="N25" i="1"/>
  <c r="N36" i="1"/>
  <c r="M28" i="1"/>
  <c r="N26" i="1"/>
  <c r="L32" i="1"/>
  <c r="N28" i="1"/>
  <c r="L33" i="1"/>
  <c r="N30" i="1"/>
  <c r="M24" i="1"/>
  <c r="M37" i="1"/>
  <c r="K36" i="1"/>
  <c r="K24" i="1"/>
  <c r="K29" i="1"/>
  <c r="K23" i="1"/>
  <c r="K27" i="1"/>
  <c r="K26" i="1"/>
  <c r="K33" i="1"/>
  <c r="K30" i="1"/>
  <c r="K34" i="1"/>
  <c r="K25" i="1"/>
  <c r="O3" i="1" l="1"/>
  <c r="N3" i="1"/>
  <c r="M3" i="1"/>
  <c r="L3" i="1"/>
  <c r="K3" i="1"/>
  <c r="N10" i="1" l="1"/>
  <c r="L10" i="1"/>
  <c r="K10" i="1"/>
  <c r="N17" i="1"/>
  <c r="L17" i="1"/>
  <c r="K17" i="1"/>
  <c r="L12" i="1"/>
  <c r="L16" i="1"/>
  <c r="L4" i="1"/>
  <c r="L5" i="1"/>
  <c r="L14" i="1"/>
  <c r="K5" i="1"/>
  <c r="K15" i="1"/>
  <c r="N4" i="1"/>
  <c r="L11" i="1"/>
  <c r="N18" i="1"/>
  <c r="K18" i="1"/>
  <c r="L9" i="1"/>
  <c r="K16" i="1"/>
  <c r="N16" i="1"/>
  <c r="L7" i="1"/>
  <c r="N12" i="1"/>
  <c r="K4" i="1"/>
  <c r="N5" i="1"/>
  <c r="N6" i="1"/>
  <c r="L6" i="1"/>
  <c r="K6" i="1"/>
  <c r="N13" i="1"/>
  <c r="L13" i="1"/>
  <c r="K13" i="1"/>
  <c r="N15" i="1"/>
  <c r="K12" i="1"/>
  <c r="K8" i="1"/>
  <c r="N8" i="1"/>
  <c r="N7" i="1"/>
  <c r="K11" i="1"/>
  <c r="N11" i="1"/>
  <c r="N14" i="1"/>
  <c r="K14" i="1"/>
  <c r="L8" i="1"/>
  <c r="K7" i="1"/>
  <c r="L18" i="1"/>
  <c r="N9" i="1"/>
  <c r="K9" i="1"/>
  <c r="L15" i="1"/>
</calcChain>
</file>

<file path=xl/sharedStrings.xml><?xml version="1.0" encoding="utf-8"?>
<sst xmlns="http://schemas.openxmlformats.org/spreadsheetml/2006/main" count="154" uniqueCount="29">
  <si>
    <t>RPM</t>
  </si>
  <si>
    <t>1st</t>
  </si>
  <si>
    <t>2nd</t>
  </si>
  <si>
    <t>3rd</t>
  </si>
  <si>
    <t>4th</t>
  </si>
  <si>
    <t>5th</t>
  </si>
  <si>
    <t>Final</t>
  </si>
  <si>
    <t>Gear</t>
  </si>
  <si>
    <t>MPH</t>
  </si>
  <si>
    <t>Ratio</t>
  </si>
  <si>
    <t>High Range</t>
  </si>
  <si>
    <t>Low Range</t>
  </si>
  <si>
    <t>Tire Size:</t>
  </si>
  <si>
    <t>inches</t>
  </si>
  <si>
    <t>Your Diameter:</t>
  </si>
  <si>
    <t>A</t>
  </si>
  <si>
    <t>B</t>
  </si>
  <si>
    <t>These ratios are reference by the other transmission ratio cells in the sheet.  If you need to update the transmission ratios for any reason, you only need to update the highlighted ones and the other three will update automatically.</t>
  </si>
  <si>
    <t>C</t>
  </si>
  <si>
    <t>D</t>
  </si>
  <si>
    <t>E</t>
  </si>
  <si>
    <t>Shaded areas on RPM charts will dynamically shift to exclude anything below 1000RPM and above 6500RPM as it is not practical to drive in those RPM ranges.</t>
  </si>
  <si>
    <t>The final (differential) ratio in this cell is referenced by the other three, so if you update this one the others will update automatically.</t>
  </si>
  <si>
    <t>Follow these tips when you need to make changes for your own personal build or future aspirations.  Note, that all changes will only effect the data on the current sheet.  There are no formulas referenced across the other worksheets.  ENJOY!</t>
  </si>
  <si>
    <t>F</t>
  </si>
  <si>
    <t>The typical US speed limits are highlighted by the dashed red border in the gear generally used to cruise at that speed.</t>
  </si>
  <si>
    <t>Diameter is the practical, real world diameter calculated from the P-Metric size input in upper left, factoring in an estimated 1.8" loss for compression of sidewall when mounted on vehicle.  When using flotation tires, or for higher accuracy, simply replace the formula in the cell with your tires' actual measured size from ground to axle center in inches.  This cell is referenced for all other calculations in the worksheet.</t>
  </si>
  <si>
    <r>
      <t xml:space="preserve">Low Range Final ratio is computed by multiplying the differential ratio by the transfer case low range ratio; by default this is 2.72 for the Sport/Saharas; for Rubicons, double click the cell and replace </t>
    </r>
    <r>
      <rPr>
        <b/>
        <sz val="10"/>
        <rFont val="Arial"/>
        <family val="2"/>
      </rPr>
      <t>2.72</t>
    </r>
    <r>
      <rPr>
        <sz val="10"/>
        <rFont val="Arial"/>
        <family val="2"/>
      </rPr>
      <t xml:space="preserve"> with </t>
    </r>
    <r>
      <rPr>
        <b/>
        <sz val="10"/>
        <rFont val="Arial"/>
        <family val="2"/>
      </rPr>
      <t>4</t>
    </r>
    <r>
      <rPr>
        <sz val="10"/>
        <rFont val="Arial"/>
        <family val="2"/>
      </rPr>
      <t xml:space="preserve"> in the formula.  This will update the RPM chart automatically as well.</t>
    </r>
  </si>
  <si>
    <t>6th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</si>
</sst>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8" x14ac:knownFonts="1">
    <font>
      <sz val="10"/>
      <name val="Arial"/>
    </font>
    <font>
      <sz val="12"/>
      <name val="Arial"/>
      <family val="2"/>
    </font>
    <font>
      <b/>
      <sz val="12"/>
      <name val="Arial"/>
      <family val="2"/>
    </font>
    <font>
      <b/>
      <sz val="14"/>
      <name val="Arial"/>
      <family val="2"/>
    </font>
    <font>
      <b/>
      <sz val="12"/>
      <color indexed="9"/>
      <name val="Arial"/>
      <family val="2"/>
    </font>
    <font>
      <sz val="12"/>
      <color indexed="9"/>
      <name val="Arial"/>
      <family val="2"/>
    </font>
    <font>
      <sz val="72"/>
      <color indexed="9"/>
      <name val="Arial"/>
      <family val="2"/>
    </font>
    <font>
      <b/>
      <sz val="36"/>
      <color theme="0"/>
      <name val="Arial"/>
      <family val="2"/>
    </font>
    <font>
      <sz val="12"/>
      <color theme="0"/>
      <name val="Arial"/>
      <family val="2"/>
    </font>
    <font>
      <b/>
      <sz val="16"/>
      <color theme="0"/>
      <name val="Arial"/>
      <family val="2"/>
    </font>
    <font>
      <sz val="12"/>
      <color theme="5" tint="-0.499984740745262"/>
      <name val="Arial"/>
      <family val="2"/>
    </font>
    <font>
      <sz val="12"/>
      <color theme="8" tint="-0.499984740745262"/>
      <name val="Arial"/>
      <family val="2"/>
    </font>
    <font>
      <b/>
      <sz val="12"/>
      <color theme="8" tint="-0.499984740745262"/>
      <name val="Arial"/>
      <family val="2"/>
    </font>
    <font>
      <b/>
      <sz val="12"/>
      <color theme="5" tint="-0.499984740745262"/>
      <name val="Arial"/>
      <family val="2"/>
    </font>
    <font>
      <sz val="10"/>
      <name val="Arial"/>
      <family val="2"/>
    </font>
    <font>
      <b/>
      <sz val="36"/>
      <color rgb="FFFF0000"/>
      <name val="Arial"/>
      <family val="2"/>
    </font>
    <font>
      <sz val="10"/>
      <color rgb="FFFF0000"/>
      <name val="Arial"/>
      <family val="2"/>
    </font>
    <font>
      <b/>
      <sz val="10"/>
      <name val="Arial"/>
      <family val="2"/>
    </font>
  </fonts>
  <fills count="20">
    <fill>
      <patternFill patternType="none"/>
    </fill>
    <fill>
      <patternFill patternType="gray125"/>
    </fill>
    <fill>
      <patternFill patternType="solid">
        <fgColor theme="5" tint="-0.249977111117893"/>
        <bgColor indexed="64"/>
      </patternFill>
    </fill>
    <fill>
      <patternFill patternType="solid">
        <fgColor theme="5" tint="-0.499984740745262"/>
        <bgColor indexed="64"/>
      </patternFill>
    </fill>
    <fill>
      <patternFill patternType="darkDown">
        <fgColor indexed="8"/>
        <bgColor theme="5" tint="-0.499984740745262"/>
      </patternFill>
    </fill>
    <fill>
      <patternFill patternType="solid">
        <fgColor theme="8" tint="-0.499984740745262"/>
        <bgColor indexed="64"/>
      </patternFill>
    </fill>
    <fill>
      <patternFill patternType="solid">
        <fgColor theme="8" tint="-0.249977111117893"/>
        <bgColor indexed="64"/>
      </patternFill>
    </fill>
    <fill>
      <patternFill patternType="darkDown">
        <fgColor indexed="8"/>
        <bgColor rgb="FF31869B"/>
      </patternFill>
    </fill>
    <fill>
      <patternFill patternType="solid">
        <fgColor rgb="FF31869B"/>
        <bgColor indexed="8"/>
      </patternFill>
    </fill>
    <fill>
      <patternFill patternType="darkUp">
        <fgColor indexed="8"/>
        <bgColor rgb="FF31869B"/>
      </patternFill>
    </fill>
    <fill>
      <patternFill patternType="solid">
        <fgColor rgb="FF963634"/>
        <bgColor indexed="8"/>
      </patternFill>
    </fill>
    <fill>
      <patternFill patternType="darkDown">
        <fgColor indexed="8"/>
        <bgColor rgb="FF963634"/>
      </patternFill>
    </fill>
    <fill>
      <patternFill patternType="darkUp">
        <fgColor indexed="8"/>
        <bgColor rgb="FF963634"/>
      </patternFill>
    </fill>
    <fill>
      <patternFill patternType="solid">
        <fgColor rgb="FF389BB2"/>
        <bgColor indexed="64"/>
      </patternFill>
    </fill>
    <fill>
      <patternFill patternType="solid">
        <fgColor rgb="FF389BB2"/>
        <bgColor indexed="8"/>
      </patternFill>
    </fill>
    <fill>
      <patternFill patternType="solid">
        <fgColor rgb="FF62B5CC"/>
        <bgColor indexed="8"/>
      </patternFill>
    </fill>
    <fill>
      <patternFill patternType="solid">
        <fgColor rgb="FF62B5CC"/>
        <bgColor indexed="64"/>
      </patternFill>
    </fill>
    <fill>
      <patternFill patternType="solid">
        <fgColor rgb="FFAB3E3B"/>
        <bgColor indexed="64"/>
      </patternFill>
    </fill>
    <fill>
      <patternFill patternType="solid">
        <fgColor rgb="FFC35451"/>
        <bgColor indexed="8"/>
      </patternFill>
    </fill>
    <fill>
      <patternFill patternType="solid">
        <fgColor rgb="FFC35451"/>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Dashed">
        <color rgb="FFFF0000"/>
      </left>
      <right style="mediumDashed">
        <color rgb="FFFF0000"/>
      </right>
      <top style="mediumDashed">
        <color rgb="FFFF0000"/>
      </top>
      <bottom style="mediumDashed">
        <color rgb="FFFF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2">
    <xf numFmtId="0" fontId="0" fillId="0" borderId="0"/>
    <xf numFmtId="0" fontId="14" fillId="0" borderId="0"/>
  </cellStyleXfs>
  <cellXfs count="183">
    <xf numFmtId="0" fontId="0" fillId="0" borderId="0" xfId="0"/>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1" fillId="3" borderId="0" xfId="0" applyFont="1" applyFill="1" applyBorder="1" applyAlignment="1">
      <alignment horizontal="center" vertical="center"/>
    </xf>
    <xf numFmtId="0" fontId="7" fillId="3" borderId="0" xfId="0" applyFont="1" applyFill="1" applyBorder="1" applyAlignment="1">
      <alignment horizontal="center" vertical="center" textRotation="90"/>
    </xf>
    <xf numFmtId="0" fontId="7" fillId="5" borderId="0" xfId="0" applyFont="1" applyFill="1" applyBorder="1" applyAlignment="1">
      <alignment horizontal="center" vertical="center" textRotation="90"/>
    </xf>
    <xf numFmtId="0" fontId="8" fillId="5" borderId="0" xfId="0" quotePrefix="1" applyFont="1" applyFill="1" applyBorder="1" applyAlignment="1">
      <alignment horizontal="center" vertical="center"/>
    </xf>
    <xf numFmtId="0" fontId="8" fillId="5" borderId="0" xfId="0" applyFont="1" applyFill="1" applyBorder="1" applyAlignment="1">
      <alignment horizontal="center" vertical="center"/>
    </xf>
    <xf numFmtId="2" fontId="8" fillId="5" borderId="0" xfId="0" applyNumberFormat="1" applyFont="1" applyFill="1" applyBorder="1" applyAlignment="1">
      <alignment horizontal="center" vertical="center"/>
    </xf>
    <xf numFmtId="1" fontId="5" fillId="6" borderId="9" xfId="0" applyNumberFormat="1" applyFont="1" applyFill="1" applyBorder="1" applyAlignment="1">
      <alignment horizontal="center" vertical="center"/>
    </xf>
    <xf numFmtId="1" fontId="5" fillId="6" borderId="5" xfId="0" applyNumberFormat="1" applyFont="1" applyFill="1" applyBorder="1" applyAlignment="1">
      <alignment horizontal="center" vertical="center"/>
    </xf>
    <xf numFmtId="1" fontId="5" fillId="2" borderId="9" xfId="0" applyNumberFormat="1" applyFont="1" applyFill="1" applyBorder="1" applyAlignment="1">
      <alignment horizontal="center" vertical="center"/>
    </xf>
    <xf numFmtId="1" fontId="5" fillId="2" borderId="5" xfId="0" applyNumberFormat="1" applyFont="1" applyFill="1" applyBorder="1" applyAlignment="1">
      <alignment horizontal="center" vertical="center"/>
    </xf>
    <xf numFmtId="0" fontId="1" fillId="5" borderId="0"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0" xfId="0" quotePrefix="1" applyFont="1" applyFill="1" applyBorder="1" applyAlignment="1">
      <alignment horizontal="right" vertical="center"/>
    </xf>
    <xf numFmtId="0" fontId="9" fillId="5" borderId="0" xfId="0" applyFont="1" applyFill="1" applyBorder="1" applyAlignment="1">
      <alignment horizontal="left" vertical="center"/>
    </xf>
    <xf numFmtId="0" fontId="9" fillId="5" borderId="0" xfId="0" applyFont="1" applyFill="1" applyBorder="1" applyAlignment="1">
      <alignment horizontal="right" vertical="center"/>
    </xf>
    <xf numFmtId="0" fontId="9" fillId="5" borderId="0" xfId="0" quotePrefix="1" applyFont="1" applyFill="1" applyBorder="1" applyAlignment="1">
      <alignment horizontal="left" vertical="center"/>
    </xf>
    <xf numFmtId="2" fontId="9" fillId="5" borderId="0" xfId="0" applyNumberFormat="1" applyFont="1" applyFill="1" applyBorder="1" applyAlignment="1">
      <alignment vertical="center"/>
    </xf>
    <xf numFmtId="1" fontId="5" fillId="7" borderId="5" xfId="0" applyNumberFormat="1" applyFont="1" applyFill="1" applyBorder="1" applyAlignment="1">
      <alignment horizontal="center" vertical="center"/>
    </xf>
    <xf numFmtId="1" fontId="5" fillId="8" borderId="6" xfId="0" applyNumberFormat="1" applyFont="1" applyFill="1" applyBorder="1" applyAlignment="1">
      <alignment horizontal="center" vertical="center"/>
    </xf>
    <xf numFmtId="1" fontId="5" fillId="8" borderId="9" xfId="0" applyNumberFormat="1" applyFont="1" applyFill="1" applyBorder="1" applyAlignment="1">
      <alignment horizontal="center" vertical="center"/>
    </xf>
    <xf numFmtId="1" fontId="5" fillId="8" borderId="1" xfId="0" applyNumberFormat="1" applyFont="1" applyFill="1" applyBorder="1" applyAlignment="1">
      <alignment horizontal="center" vertical="center"/>
    </xf>
    <xf numFmtId="1" fontId="5" fillId="8" borderId="8" xfId="0" applyNumberFormat="1" applyFont="1" applyFill="1" applyBorder="1" applyAlignment="1">
      <alignment horizontal="center" vertical="center"/>
    </xf>
    <xf numFmtId="1" fontId="5" fillId="8" borderId="5" xfId="0" applyNumberFormat="1" applyFont="1" applyFill="1" applyBorder="1" applyAlignment="1">
      <alignment horizontal="center" vertical="center"/>
    </xf>
    <xf numFmtId="1" fontId="5" fillId="8" borderId="7" xfId="0" applyNumberFormat="1" applyFont="1" applyFill="1" applyBorder="1" applyAlignment="1">
      <alignment horizontal="center" vertical="center"/>
    </xf>
    <xf numFmtId="1" fontId="5" fillId="9" borderId="5" xfId="0" applyNumberFormat="1" applyFont="1" applyFill="1" applyBorder="1" applyAlignment="1">
      <alignment horizontal="center" vertical="center"/>
    </xf>
    <xf numFmtId="1" fontId="5" fillId="10" borderId="9" xfId="0" applyNumberFormat="1" applyFont="1" applyFill="1" applyBorder="1" applyAlignment="1">
      <alignment horizontal="center" vertical="center"/>
    </xf>
    <xf numFmtId="1" fontId="5" fillId="11" borderId="5" xfId="0" applyNumberFormat="1" applyFont="1" applyFill="1" applyBorder="1" applyAlignment="1">
      <alignment horizontal="center" vertical="center"/>
    </xf>
    <xf numFmtId="1" fontId="5" fillId="10" borderId="5" xfId="0" applyNumberFormat="1" applyFont="1" applyFill="1" applyBorder="1" applyAlignment="1">
      <alignment horizontal="center" vertical="center"/>
    </xf>
    <xf numFmtId="1" fontId="5" fillId="12" borderId="9" xfId="0" applyNumberFormat="1" applyFont="1" applyFill="1" applyBorder="1" applyAlignment="1">
      <alignment horizontal="center" vertical="center"/>
    </xf>
    <xf numFmtId="0" fontId="3" fillId="13" borderId="8" xfId="0" applyFont="1" applyFill="1" applyBorder="1" applyAlignment="1">
      <alignment horizontal="center" vertical="center"/>
    </xf>
    <xf numFmtId="0" fontId="4" fillId="13" borderId="4" xfId="0" applyFont="1" applyFill="1" applyBorder="1" applyAlignment="1">
      <alignment horizontal="center" vertical="center"/>
    </xf>
    <xf numFmtId="0" fontId="2" fillId="14" borderId="4" xfId="0" applyFont="1" applyFill="1" applyBorder="1" applyAlignment="1">
      <alignment horizontal="center" vertical="center"/>
    </xf>
    <xf numFmtId="0" fontId="2" fillId="14" borderId="1" xfId="0" applyFont="1" applyFill="1" applyBorder="1" applyAlignment="1">
      <alignment horizontal="center" vertical="center"/>
    </xf>
    <xf numFmtId="0" fontId="2" fillId="13" borderId="8" xfId="0" applyFont="1" applyFill="1" applyBorder="1" applyAlignment="1">
      <alignment horizontal="center" vertical="center"/>
    </xf>
    <xf numFmtId="0" fontId="3" fillId="13" borderId="12" xfId="0" applyFont="1" applyFill="1" applyBorder="1" applyAlignment="1">
      <alignment horizontal="center" vertical="center"/>
    </xf>
    <xf numFmtId="0" fontId="2" fillId="13" borderId="4" xfId="0" applyFont="1" applyFill="1" applyBorder="1" applyAlignment="1">
      <alignment horizontal="center" vertical="center"/>
    </xf>
    <xf numFmtId="0" fontId="2" fillId="13" borderId="1" xfId="0" applyFont="1" applyFill="1" applyBorder="1" applyAlignment="1">
      <alignment horizontal="center" vertical="center"/>
    </xf>
    <xf numFmtId="164" fontId="11" fillId="15" borderId="4" xfId="0" applyNumberFormat="1" applyFont="1" applyFill="1" applyBorder="1" applyAlignment="1">
      <alignment horizontal="center" vertical="center"/>
    </xf>
    <xf numFmtId="164" fontId="12" fillId="16" borderId="1" xfId="0" applyNumberFormat="1" applyFont="1" applyFill="1" applyBorder="1" applyAlignment="1">
      <alignment horizontal="center" vertical="center"/>
    </xf>
    <xf numFmtId="0" fontId="3" fillId="16" borderId="10" xfId="0" applyFont="1" applyFill="1" applyBorder="1" applyAlignment="1">
      <alignment horizontal="center" vertical="center"/>
    </xf>
    <xf numFmtId="0" fontId="3" fillId="16" borderId="14" xfId="0" applyFont="1" applyFill="1" applyBorder="1" applyAlignment="1">
      <alignment horizontal="center" vertical="center"/>
    </xf>
    <xf numFmtId="0" fontId="3" fillId="17" borderId="8" xfId="0" applyFont="1" applyFill="1" applyBorder="1" applyAlignment="1">
      <alignment horizontal="center" vertical="center"/>
    </xf>
    <xf numFmtId="0" fontId="2" fillId="17" borderId="15" xfId="0" applyFont="1" applyFill="1" applyBorder="1" applyAlignment="1">
      <alignment horizontal="center" vertical="center"/>
    </xf>
    <xf numFmtId="0" fontId="2" fillId="17" borderId="11" xfId="0" applyFont="1" applyFill="1" applyBorder="1" applyAlignment="1">
      <alignment horizontal="center" vertical="center"/>
    </xf>
    <xf numFmtId="0" fontId="3" fillId="17" borderId="12" xfId="0" applyFont="1" applyFill="1" applyBorder="1" applyAlignment="1">
      <alignment horizontal="center" vertical="center"/>
    </xf>
    <xf numFmtId="0" fontId="2" fillId="17" borderId="4" xfId="0" applyFont="1" applyFill="1" applyBorder="1" applyAlignment="1">
      <alignment horizontal="center" vertical="center"/>
    </xf>
    <xf numFmtId="0" fontId="2" fillId="17" borderId="4" xfId="0" applyNumberFormat="1" applyFont="1" applyFill="1" applyBorder="1" applyAlignment="1">
      <alignment horizontal="center" vertical="center"/>
    </xf>
    <xf numFmtId="0" fontId="2" fillId="17" borderId="1" xfId="0" applyNumberFormat="1" applyFont="1" applyFill="1" applyBorder="1" applyAlignment="1">
      <alignment horizontal="center" vertical="center"/>
    </xf>
    <xf numFmtId="164" fontId="10" fillId="18" borderId="3" xfId="0" applyNumberFormat="1" applyFont="1" applyFill="1" applyBorder="1" applyAlignment="1">
      <alignment horizontal="center" vertical="center"/>
    </xf>
    <xf numFmtId="164" fontId="10" fillId="18" borderId="13" xfId="0" applyNumberFormat="1" applyFont="1" applyFill="1" applyBorder="1" applyAlignment="1">
      <alignment horizontal="center" vertical="center"/>
    </xf>
    <xf numFmtId="164" fontId="13" fillId="19" borderId="13" xfId="0" applyNumberFormat="1" applyFont="1" applyFill="1" applyBorder="1" applyAlignment="1">
      <alignment horizontal="center" vertical="center"/>
    </xf>
    <xf numFmtId="0" fontId="3" fillId="19" borderId="14" xfId="0" applyFont="1" applyFill="1" applyBorder="1" applyAlignment="1">
      <alignment horizontal="center" vertical="center"/>
    </xf>
    <xf numFmtId="164" fontId="10" fillId="19" borderId="3" xfId="0" applyNumberFormat="1" applyFont="1" applyFill="1" applyBorder="1" applyAlignment="1">
      <alignment horizontal="center" vertical="center"/>
    </xf>
    <xf numFmtId="164" fontId="10" fillId="19" borderId="13" xfId="0" applyNumberFormat="1" applyFont="1" applyFill="1" applyBorder="1" applyAlignment="1">
      <alignment horizontal="center" vertical="center"/>
    </xf>
    <xf numFmtId="0" fontId="2" fillId="17" borderId="1" xfId="0" applyFont="1" applyFill="1" applyBorder="1" applyAlignment="1">
      <alignment horizontal="center" vertical="center"/>
    </xf>
    <xf numFmtId="1" fontId="5" fillId="12" borderId="5" xfId="0" applyNumberFormat="1" applyFont="1" applyFill="1" applyBorder="1" applyAlignment="1">
      <alignment horizontal="center" vertical="center"/>
    </xf>
    <xf numFmtId="1" fontId="5" fillId="11" borderId="9" xfId="0" applyNumberFormat="1" applyFont="1" applyFill="1" applyBorder="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15" fillId="0" borderId="7" xfId="0" applyFont="1" applyBorder="1" applyAlignment="1">
      <alignment horizontal="center" vertical="center"/>
    </xf>
    <xf numFmtId="0" fontId="16" fillId="0" borderId="0" xfId="0" applyFont="1" applyAlignment="1">
      <alignment horizontal="center" vertical="center"/>
    </xf>
    <xf numFmtId="0" fontId="1" fillId="3" borderId="0" xfId="0" applyFont="1" applyFill="1" applyBorder="1" applyAlignment="1">
      <alignment horizontal="center" vertical="center"/>
    </xf>
    <xf numFmtId="0" fontId="7" fillId="3" borderId="0" xfId="0" applyFont="1" applyFill="1" applyBorder="1" applyAlignment="1">
      <alignment horizontal="center" vertical="center" textRotation="90"/>
    </xf>
    <xf numFmtId="0" fontId="1" fillId="5" borderId="0" xfId="0" applyFont="1" applyFill="1" applyBorder="1" applyAlignment="1">
      <alignment horizontal="center" vertical="center"/>
    </xf>
    <xf numFmtId="0" fontId="9" fillId="5" borderId="0" xfId="0" applyFont="1" applyFill="1" applyBorder="1" applyAlignment="1">
      <alignment horizontal="right" vertical="center"/>
    </xf>
    <xf numFmtId="0" fontId="7" fillId="5" borderId="0" xfId="0" applyFont="1" applyFill="1" applyBorder="1" applyAlignment="1">
      <alignment horizontal="center" vertical="center" textRotation="90"/>
    </xf>
    <xf numFmtId="164" fontId="11" fillId="16" borderId="1" xfId="0" applyNumberFormat="1" applyFont="1" applyFill="1" applyBorder="1" applyAlignment="1">
      <alignment horizontal="center" vertical="center"/>
    </xf>
    <xf numFmtId="0" fontId="9" fillId="5" borderId="0" xfId="0" applyFont="1" applyFill="1" applyBorder="1" applyAlignment="1">
      <alignment horizontal="right" vertical="center"/>
    </xf>
    <xf numFmtId="1" fontId="5" fillId="7" borderId="8" xfId="0" applyNumberFormat="1" applyFont="1" applyFill="1" applyBorder="1" applyAlignment="1">
      <alignment horizontal="center" vertical="center"/>
    </xf>
    <xf numFmtId="1" fontId="5" fillId="7" borderId="9" xfId="0" applyNumberFormat="1" applyFont="1" applyFill="1" applyBorder="1" applyAlignment="1">
      <alignment horizontal="center" vertical="center"/>
    </xf>
    <xf numFmtId="0" fontId="14" fillId="0" borderId="16" xfId="0" applyFont="1" applyBorder="1" applyAlignment="1">
      <alignment vertical="center" wrapText="1"/>
    </xf>
    <xf numFmtId="0" fontId="0" fillId="0" borderId="16" xfId="0" applyBorder="1" applyAlignment="1">
      <alignment vertical="center" wrapText="1"/>
    </xf>
    <xf numFmtId="0" fontId="0" fillId="0" borderId="9" xfId="0" applyBorder="1" applyAlignment="1">
      <alignment vertical="center" wrapText="1"/>
    </xf>
    <xf numFmtId="0" fontId="14" fillId="0" borderId="0" xfId="0" applyFont="1" applyAlignment="1">
      <alignment horizontal="center" vertical="center" wrapText="1"/>
    </xf>
    <xf numFmtId="0" fontId="0" fillId="0" borderId="0" xfId="0" applyAlignment="1">
      <alignment horizontal="center" vertical="center" wrapText="1"/>
    </xf>
    <xf numFmtId="0" fontId="1" fillId="3" borderId="0" xfId="0" applyFont="1" applyFill="1" applyBorder="1" applyAlignment="1">
      <alignment horizontal="center" vertical="center"/>
    </xf>
    <xf numFmtId="0" fontId="5" fillId="4" borderId="0" xfId="0" applyFont="1" applyFill="1" applyBorder="1" applyAlignment="1">
      <alignment horizontal="center" vertical="center"/>
    </xf>
    <xf numFmtId="0" fontId="7" fillId="3" borderId="0" xfId="0" applyFont="1" applyFill="1" applyBorder="1" applyAlignment="1">
      <alignment horizontal="center" vertical="center" textRotation="90"/>
    </xf>
    <xf numFmtId="0" fontId="1" fillId="5" borderId="0" xfId="0" applyFont="1" applyFill="1" applyBorder="1" applyAlignment="1">
      <alignment horizontal="center" vertical="center"/>
    </xf>
    <xf numFmtId="0" fontId="6" fillId="6" borderId="15" xfId="0" applyFont="1" applyFill="1" applyBorder="1" applyAlignment="1">
      <alignment horizontal="center" vertical="center" textRotation="90"/>
    </xf>
    <xf numFmtId="0" fontId="6" fillId="6" borderId="12" xfId="0" applyFont="1" applyFill="1" applyBorder="1" applyAlignment="1">
      <alignment horizontal="center" vertical="center" textRotation="90"/>
    </xf>
    <xf numFmtId="0" fontId="6" fillId="6" borderId="2" xfId="0" applyFont="1" applyFill="1" applyBorder="1" applyAlignment="1">
      <alignment horizontal="center" vertical="center" textRotation="90"/>
    </xf>
    <xf numFmtId="0" fontId="6" fillId="6" borderId="10" xfId="0" applyFont="1" applyFill="1" applyBorder="1" applyAlignment="1">
      <alignment horizontal="center" vertical="center" textRotation="90"/>
    </xf>
    <xf numFmtId="0" fontId="6" fillId="6" borderId="3" xfId="0" applyFont="1" applyFill="1" applyBorder="1" applyAlignment="1">
      <alignment horizontal="center" vertical="center" textRotation="90"/>
    </xf>
    <xf numFmtId="0" fontId="6" fillId="6" borderId="14" xfId="0" applyFont="1" applyFill="1" applyBorder="1" applyAlignment="1">
      <alignment horizontal="center" vertical="center" textRotation="90"/>
    </xf>
    <xf numFmtId="0" fontId="6" fillId="6" borderId="11" xfId="0" applyFont="1" applyFill="1" applyBorder="1" applyAlignment="1">
      <alignment horizontal="center" vertical="center" textRotation="90"/>
    </xf>
    <xf numFmtId="0" fontId="6" fillId="6" borderId="0" xfId="0" applyFont="1" applyFill="1" applyBorder="1" applyAlignment="1">
      <alignment horizontal="center" vertical="center" textRotation="90"/>
    </xf>
    <xf numFmtId="0" fontId="6" fillId="6" borderId="13" xfId="0" applyFont="1" applyFill="1" applyBorder="1" applyAlignment="1">
      <alignment horizontal="center" vertical="center" textRotation="90"/>
    </xf>
    <xf numFmtId="0" fontId="9" fillId="5" borderId="0" xfId="0" applyFont="1" applyFill="1" applyBorder="1" applyAlignment="1">
      <alignment horizontal="right" vertical="center"/>
    </xf>
    <xf numFmtId="0" fontId="7" fillId="5" borderId="0" xfId="0" applyFont="1" applyFill="1" applyBorder="1" applyAlignment="1">
      <alignment horizontal="center" vertical="center" textRotation="90"/>
    </xf>
    <xf numFmtId="0" fontId="6" fillId="2" borderId="15" xfId="0" applyFont="1" applyFill="1" applyBorder="1" applyAlignment="1">
      <alignment horizontal="center" vertical="center" textRotation="90"/>
    </xf>
    <xf numFmtId="0" fontId="6" fillId="2" borderId="12" xfId="0" applyFont="1" applyFill="1" applyBorder="1" applyAlignment="1">
      <alignment horizontal="center" vertical="center" textRotation="90"/>
    </xf>
    <xf numFmtId="0" fontId="6" fillId="2" borderId="2" xfId="0" applyFont="1" applyFill="1" applyBorder="1" applyAlignment="1">
      <alignment horizontal="center" vertical="center" textRotation="90"/>
    </xf>
    <xf numFmtId="0" fontId="6" fillId="2" borderId="10" xfId="0" applyFont="1" applyFill="1" applyBorder="1" applyAlignment="1">
      <alignment horizontal="center" vertical="center" textRotation="90"/>
    </xf>
    <xf numFmtId="0" fontId="6" fillId="2" borderId="3" xfId="0" applyFont="1" applyFill="1" applyBorder="1" applyAlignment="1">
      <alignment horizontal="center" vertical="center" textRotation="90"/>
    </xf>
    <xf numFmtId="0" fontId="6" fillId="2" borderId="14" xfId="0" applyFont="1" applyFill="1" applyBorder="1" applyAlignment="1">
      <alignment horizontal="center" vertical="center" textRotation="90"/>
    </xf>
    <xf numFmtId="0" fontId="9" fillId="5" borderId="0" xfId="1" applyFont="1" applyFill="1" applyBorder="1" applyAlignment="1">
      <alignment horizontal="right" vertical="center"/>
    </xf>
    <xf numFmtId="0" fontId="9" fillId="5" borderId="0" xfId="1" applyFont="1" applyFill="1" applyBorder="1" applyAlignment="1">
      <alignment horizontal="right" vertical="center"/>
    </xf>
    <xf numFmtId="0" fontId="9" fillId="5" borderId="0" xfId="1" applyFont="1" applyFill="1" applyBorder="1" applyAlignment="1">
      <alignment horizontal="center" vertical="center"/>
    </xf>
    <xf numFmtId="0" fontId="9" fillId="5" borderId="0" xfId="1" quotePrefix="1" applyFont="1" applyFill="1" applyBorder="1" applyAlignment="1">
      <alignment horizontal="left" vertical="center"/>
    </xf>
    <xf numFmtId="0" fontId="9" fillId="5" borderId="0" xfId="1" quotePrefix="1" applyFont="1" applyFill="1" applyBorder="1" applyAlignment="1">
      <alignment horizontal="right" vertical="center"/>
    </xf>
    <xf numFmtId="2" fontId="9" fillId="5" borderId="0" xfId="1" applyNumberFormat="1" applyFont="1" applyFill="1" applyBorder="1" applyAlignment="1">
      <alignment vertical="center"/>
    </xf>
    <xf numFmtId="0" fontId="9" fillId="5" borderId="0" xfId="1" applyFont="1" applyFill="1" applyBorder="1" applyAlignment="1">
      <alignment horizontal="left" vertical="center"/>
    </xf>
    <xf numFmtId="0" fontId="8" fillId="5" borderId="0" xfId="1" applyFont="1" applyFill="1" applyBorder="1" applyAlignment="1">
      <alignment horizontal="center" vertical="center"/>
    </xf>
    <xf numFmtId="0" fontId="8" fillId="5" borderId="0" xfId="1" quotePrefix="1" applyFont="1" applyFill="1" applyBorder="1" applyAlignment="1">
      <alignment horizontal="center" vertical="center"/>
    </xf>
    <xf numFmtId="2" fontId="8" fillId="5" borderId="0" xfId="1" applyNumberFormat="1" applyFont="1" applyFill="1" applyBorder="1" applyAlignment="1">
      <alignment horizontal="center" vertical="center"/>
    </xf>
    <xf numFmtId="0" fontId="1" fillId="0" borderId="0" xfId="1" applyFont="1" applyBorder="1" applyAlignment="1">
      <alignment horizontal="center" vertical="center"/>
    </xf>
    <xf numFmtId="0" fontId="7" fillId="5" borderId="0" xfId="1" applyFont="1" applyFill="1" applyBorder="1" applyAlignment="1">
      <alignment horizontal="center" vertical="center" textRotation="90"/>
    </xf>
    <xf numFmtId="0" fontId="3" fillId="13" borderId="8" xfId="1" applyFont="1" applyFill="1" applyBorder="1" applyAlignment="1">
      <alignment horizontal="center" vertical="center"/>
    </xf>
    <xf numFmtId="0" fontId="2" fillId="13" borderId="8" xfId="1" applyFont="1" applyFill="1" applyBorder="1" applyAlignment="1">
      <alignment horizontal="center" vertical="center"/>
    </xf>
    <xf numFmtId="0" fontId="3" fillId="13" borderId="12" xfId="1" applyFont="1" applyFill="1" applyBorder="1" applyAlignment="1">
      <alignment horizontal="center" vertical="center"/>
    </xf>
    <xf numFmtId="0" fontId="1" fillId="5" borderId="0" xfId="1" applyFont="1" applyFill="1" applyBorder="1" applyAlignment="1">
      <alignment horizontal="center" vertical="center"/>
    </xf>
    <xf numFmtId="0" fontId="2" fillId="0" borderId="0" xfId="1" applyFont="1" applyBorder="1" applyAlignment="1">
      <alignment horizontal="center" vertical="center"/>
    </xf>
    <xf numFmtId="0" fontId="2" fillId="13" borderId="4" xfId="1" applyFont="1" applyFill="1" applyBorder="1" applyAlignment="1">
      <alignment horizontal="center" vertical="center"/>
    </xf>
    <xf numFmtId="164" fontId="11" fillId="16" borderId="1" xfId="1" applyNumberFormat="1" applyFont="1" applyFill="1" applyBorder="1" applyAlignment="1">
      <alignment horizontal="center" vertical="center"/>
    </xf>
    <xf numFmtId="164" fontId="12" fillId="16" borderId="1" xfId="1" applyNumberFormat="1" applyFont="1" applyFill="1" applyBorder="1" applyAlignment="1">
      <alignment horizontal="center" vertical="center"/>
    </xf>
    <xf numFmtId="0" fontId="3" fillId="16" borderId="14" xfId="1" applyFont="1" applyFill="1" applyBorder="1" applyAlignment="1">
      <alignment horizontal="center" vertical="center"/>
    </xf>
    <xf numFmtId="0" fontId="4" fillId="13" borderId="4" xfId="1" applyFont="1" applyFill="1" applyBorder="1" applyAlignment="1">
      <alignment horizontal="center" vertical="center"/>
    </xf>
    <xf numFmtId="164" fontId="11" fillId="15" borderId="4" xfId="1" applyNumberFormat="1" applyFont="1" applyFill="1" applyBorder="1" applyAlignment="1">
      <alignment horizontal="center" vertical="center"/>
    </xf>
    <xf numFmtId="0" fontId="3" fillId="16" borderId="10" xfId="1" applyFont="1" applyFill="1" applyBorder="1" applyAlignment="1">
      <alignment horizontal="center" vertical="center"/>
    </xf>
    <xf numFmtId="1" fontId="5" fillId="6" borderId="9" xfId="1" applyNumberFormat="1" applyFont="1" applyFill="1" applyBorder="1" applyAlignment="1">
      <alignment horizontal="center" vertical="center"/>
    </xf>
    <xf numFmtId="1" fontId="5" fillId="6" borderId="5" xfId="1" applyNumberFormat="1" applyFont="1" applyFill="1" applyBorder="1" applyAlignment="1">
      <alignment horizontal="center" vertical="center"/>
    </xf>
    <xf numFmtId="0" fontId="6" fillId="6" borderId="15" xfId="1" applyFont="1" applyFill="1" applyBorder="1" applyAlignment="1">
      <alignment horizontal="center" vertical="center" textRotation="90"/>
    </xf>
    <xf numFmtId="0" fontId="6" fillId="6" borderId="12" xfId="1" applyFont="1" applyFill="1" applyBorder="1" applyAlignment="1">
      <alignment horizontal="center" vertical="center" textRotation="90"/>
    </xf>
    <xf numFmtId="0" fontId="2" fillId="14" borderId="4" xfId="1" applyFont="1" applyFill="1" applyBorder="1" applyAlignment="1">
      <alignment horizontal="center" vertical="center"/>
    </xf>
    <xf numFmtId="1" fontId="5" fillId="8" borderId="5" xfId="1" applyNumberFormat="1" applyFont="1" applyFill="1" applyBorder="1" applyAlignment="1">
      <alignment horizontal="center" vertical="center"/>
    </xf>
    <xf numFmtId="1" fontId="5" fillId="8" borderId="8" xfId="1" applyNumberFormat="1" applyFont="1" applyFill="1" applyBorder="1" applyAlignment="1">
      <alignment horizontal="center" vertical="center"/>
    </xf>
    <xf numFmtId="1" fontId="5" fillId="7" borderId="5" xfId="1" applyNumberFormat="1" applyFont="1" applyFill="1" applyBorder="1" applyAlignment="1">
      <alignment horizontal="center" vertical="center"/>
    </xf>
    <xf numFmtId="0" fontId="6" fillId="6" borderId="11" xfId="1" applyFont="1" applyFill="1" applyBorder="1" applyAlignment="1">
      <alignment horizontal="center" vertical="center" textRotation="90"/>
    </xf>
    <xf numFmtId="0" fontId="6" fillId="6" borderId="2" xfId="1" applyFont="1" applyFill="1" applyBorder="1" applyAlignment="1">
      <alignment horizontal="center" vertical="center" textRotation="90"/>
    </xf>
    <xf numFmtId="0" fontId="6" fillId="6" borderId="10" xfId="1" applyFont="1" applyFill="1" applyBorder="1" applyAlignment="1">
      <alignment horizontal="center" vertical="center" textRotation="90"/>
    </xf>
    <xf numFmtId="1" fontId="5" fillId="8" borderId="7" xfId="1" applyNumberFormat="1" applyFont="1" applyFill="1" applyBorder="1" applyAlignment="1">
      <alignment horizontal="center" vertical="center"/>
    </xf>
    <xf numFmtId="1" fontId="5" fillId="8" borderId="6" xfId="1" applyNumberFormat="1" applyFont="1" applyFill="1" applyBorder="1" applyAlignment="1">
      <alignment horizontal="center" vertical="center"/>
    </xf>
    <xf numFmtId="1" fontId="5" fillId="8" borderId="9" xfId="1" applyNumberFormat="1" applyFont="1" applyFill="1" applyBorder="1" applyAlignment="1">
      <alignment horizontal="center" vertical="center"/>
    </xf>
    <xf numFmtId="0" fontId="6" fillId="6" borderId="0" xfId="1" applyFont="1" applyFill="1" applyBorder="1" applyAlignment="1">
      <alignment horizontal="center" vertical="center" textRotation="90"/>
    </xf>
    <xf numFmtId="1" fontId="5" fillId="8" borderId="1" xfId="1" applyNumberFormat="1" applyFont="1" applyFill="1" applyBorder="1" applyAlignment="1">
      <alignment horizontal="center" vertical="center"/>
    </xf>
    <xf numFmtId="1" fontId="5" fillId="9" borderId="5" xfId="1" applyNumberFormat="1" applyFont="1" applyFill="1" applyBorder="1" applyAlignment="1">
      <alignment horizontal="center" vertical="center"/>
    </xf>
    <xf numFmtId="1" fontId="5" fillId="8" borderId="4" xfId="1" applyNumberFormat="1" applyFont="1" applyFill="1" applyBorder="1" applyAlignment="1">
      <alignment horizontal="center" vertical="center"/>
    </xf>
    <xf numFmtId="0" fontId="2" fillId="13" borderId="1" xfId="1" applyFont="1" applyFill="1" applyBorder="1" applyAlignment="1">
      <alignment horizontal="center" vertical="center"/>
    </xf>
    <xf numFmtId="0" fontId="6" fillId="6" borderId="3" xfId="1" applyFont="1" applyFill="1" applyBorder="1" applyAlignment="1">
      <alignment horizontal="center" vertical="center" textRotation="90"/>
    </xf>
    <xf numFmtId="0" fontId="6" fillId="6" borderId="14" xfId="1" applyFont="1" applyFill="1" applyBorder="1" applyAlignment="1">
      <alignment horizontal="center" vertical="center" textRotation="90"/>
    </xf>
    <xf numFmtId="0" fontId="2" fillId="14" borderId="1" xfId="1" applyFont="1" applyFill="1" applyBorder="1" applyAlignment="1">
      <alignment horizontal="center" vertical="center"/>
    </xf>
    <xf numFmtId="0" fontId="6" fillId="6" borderId="13" xfId="1" applyFont="1" applyFill="1" applyBorder="1" applyAlignment="1">
      <alignment horizontal="center" vertical="center" textRotation="90"/>
    </xf>
    <xf numFmtId="0" fontId="1" fillId="5" borderId="0" xfId="1" applyFont="1" applyFill="1" applyBorder="1" applyAlignment="1">
      <alignment horizontal="center" vertical="center"/>
    </xf>
    <xf numFmtId="0" fontId="7" fillId="5" borderId="0" xfId="1" applyFont="1" applyFill="1" applyBorder="1" applyAlignment="1">
      <alignment horizontal="center" vertical="center" textRotation="90"/>
    </xf>
    <xf numFmtId="0" fontId="1" fillId="3" borderId="0" xfId="1" applyFont="1" applyFill="1" applyBorder="1" applyAlignment="1">
      <alignment horizontal="center" vertical="center"/>
    </xf>
    <xf numFmtId="0" fontId="7" fillId="3" borderId="0" xfId="1" applyFont="1" applyFill="1" applyBorder="1" applyAlignment="1">
      <alignment horizontal="center" vertical="center" textRotation="90"/>
    </xf>
    <xf numFmtId="0" fontId="7" fillId="3" borderId="0" xfId="1" applyFont="1" applyFill="1" applyBorder="1" applyAlignment="1">
      <alignment horizontal="center" vertical="center" textRotation="90"/>
    </xf>
    <xf numFmtId="0" fontId="3" fillId="17" borderId="8" xfId="1" applyFont="1" applyFill="1" applyBorder="1" applyAlignment="1">
      <alignment horizontal="center" vertical="center"/>
    </xf>
    <xf numFmtId="0" fontId="2" fillId="17" borderId="15" xfId="1" applyFont="1" applyFill="1" applyBorder="1" applyAlignment="1">
      <alignment horizontal="center" vertical="center"/>
    </xf>
    <xf numFmtId="0" fontId="2" fillId="17" borderId="11" xfId="1" applyFont="1" applyFill="1" applyBorder="1" applyAlignment="1">
      <alignment horizontal="center" vertical="center"/>
    </xf>
    <xf numFmtId="0" fontId="3" fillId="17" borderId="12" xfId="1" applyFont="1" applyFill="1" applyBorder="1" applyAlignment="1">
      <alignment horizontal="center" vertical="center"/>
    </xf>
    <xf numFmtId="0" fontId="1" fillId="3" borderId="0" xfId="1" applyFont="1" applyFill="1" applyBorder="1" applyAlignment="1">
      <alignment horizontal="center" vertical="center"/>
    </xf>
    <xf numFmtId="0" fontId="2" fillId="17" borderId="4" xfId="1" applyFont="1" applyFill="1" applyBorder="1" applyAlignment="1">
      <alignment horizontal="center" vertical="center"/>
    </xf>
    <xf numFmtId="164" fontId="10" fillId="19" borderId="3" xfId="1" applyNumberFormat="1" applyFont="1" applyFill="1" applyBorder="1" applyAlignment="1">
      <alignment horizontal="center" vertical="center"/>
    </xf>
    <xf numFmtId="164" fontId="10" fillId="19" borderId="13" xfId="1" applyNumberFormat="1" applyFont="1" applyFill="1" applyBorder="1" applyAlignment="1">
      <alignment horizontal="center" vertical="center"/>
    </xf>
    <xf numFmtId="164" fontId="13" fillId="19" borderId="13" xfId="1" applyNumberFormat="1" applyFont="1" applyFill="1" applyBorder="1" applyAlignment="1">
      <alignment horizontal="center" vertical="center"/>
    </xf>
    <xf numFmtId="0" fontId="3" fillId="19" borderId="14" xfId="1" applyFont="1" applyFill="1" applyBorder="1" applyAlignment="1">
      <alignment horizontal="center" vertical="center"/>
    </xf>
    <xf numFmtId="164" fontId="10" fillId="18" borderId="3" xfId="1" applyNumberFormat="1" applyFont="1" applyFill="1" applyBorder="1" applyAlignment="1">
      <alignment horizontal="center" vertical="center"/>
    </xf>
    <xf numFmtId="164" fontId="10" fillId="18" borderId="13" xfId="1" applyNumberFormat="1" applyFont="1" applyFill="1" applyBorder="1" applyAlignment="1">
      <alignment horizontal="center" vertical="center"/>
    </xf>
    <xf numFmtId="1" fontId="5" fillId="2" borderId="9" xfId="1" applyNumberFormat="1" applyFont="1" applyFill="1" applyBorder="1" applyAlignment="1">
      <alignment horizontal="center" vertical="center"/>
    </xf>
    <xf numFmtId="1" fontId="5" fillId="2" borderId="5" xfId="1" applyNumberFormat="1" applyFont="1" applyFill="1" applyBorder="1" applyAlignment="1">
      <alignment horizontal="center" vertical="center"/>
    </xf>
    <xf numFmtId="0" fontId="6" fillId="2" borderId="15" xfId="1" applyFont="1" applyFill="1" applyBorder="1" applyAlignment="1">
      <alignment horizontal="center" vertical="center" textRotation="90"/>
    </xf>
    <xf numFmtId="0" fontId="6" fillId="2" borderId="12" xfId="1" applyFont="1" applyFill="1" applyBorder="1" applyAlignment="1">
      <alignment horizontal="center" vertical="center" textRotation="90"/>
    </xf>
    <xf numFmtId="0" fontId="2" fillId="17" borderId="4" xfId="1" applyNumberFormat="1" applyFont="1" applyFill="1" applyBorder="1" applyAlignment="1">
      <alignment horizontal="center" vertical="center"/>
    </xf>
    <xf numFmtId="1" fontId="5" fillId="11" borderId="9" xfId="1" applyNumberFormat="1" applyFont="1" applyFill="1" applyBorder="1" applyAlignment="1">
      <alignment horizontal="center" vertical="center"/>
    </xf>
    <xf numFmtId="1" fontId="5" fillId="11" borderId="5" xfId="1" applyNumberFormat="1" applyFont="1" applyFill="1" applyBorder="1" applyAlignment="1">
      <alignment horizontal="center" vertical="center"/>
    </xf>
    <xf numFmtId="0" fontId="6" fillId="2" borderId="2" xfId="1" applyFont="1" applyFill="1" applyBorder="1" applyAlignment="1">
      <alignment horizontal="center" vertical="center" textRotation="90"/>
    </xf>
    <xf numFmtId="0" fontId="6" fillId="2" borderId="10" xfId="1" applyFont="1" applyFill="1" applyBorder="1" applyAlignment="1">
      <alignment horizontal="center" vertical="center" textRotation="90"/>
    </xf>
    <xf numFmtId="1" fontId="5" fillId="10" borderId="9" xfId="1" applyNumberFormat="1" applyFont="1" applyFill="1" applyBorder="1" applyAlignment="1">
      <alignment horizontal="center" vertical="center"/>
    </xf>
    <xf numFmtId="1" fontId="5" fillId="10" borderId="5" xfId="1" applyNumberFormat="1" applyFont="1" applyFill="1" applyBorder="1" applyAlignment="1">
      <alignment horizontal="center" vertical="center"/>
    </xf>
    <xf numFmtId="1" fontId="5" fillId="12" borderId="9" xfId="1" applyNumberFormat="1" applyFont="1" applyFill="1" applyBorder="1" applyAlignment="1">
      <alignment horizontal="center" vertical="center"/>
    </xf>
    <xf numFmtId="1" fontId="5" fillId="12" borderId="5" xfId="1" applyNumberFormat="1" applyFont="1" applyFill="1" applyBorder="1" applyAlignment="1">
      <alignment horizontal="center" vertical="center"/>
    </xf>
    <xf numFmtId="0" fontId="2" fillId="17" borderId="1" xfId="1" applyFont="1" applyFill="1" applyBorder="1" applyAlignment="1">
      <alignment horizontal="center" vertical="center"/>
    </xf>
    <xf numFmtId="0" fontId="6" fillId="2" borderId="3" xfId="1" applyFont="1" applyFill="1" applyBorder="1" applyAlignment="1">
      <alignment horizontal="center" vertical="center" textRotation="90"/>
    </xf>
    <xf numFmtId="0" fontId="6" fillId="2" borderId="14" xfId="1" applyFont="1" applyFill="1" applyBorder="1" applyAlignment="1">
      <alignment horizontal="center" vertical="center" textRotation="90"/>
    </xf>
    <xf numFmtId="0" fontId="2" fillId="17" borderId="1" xfId="1" applyNumberFormat="1" applyFont="1" applyFill="1" applyBorder="1" applyAlignment="1">
      <alignment horizontal="center" vertical="center"/>
    </xf>
    <xf numFmtId="0" fontId="5" fillId="4" borderId="0" xfId="1" applyFont="1" applyFill="1" applyBorder="1" applyAlignment="1">
      <alignment horizontal="center" vertical="center"/>
    </xf>
    <xf numFmtId="1" fontId="5" fillId="7" borderId="8" xfId="1" applyNumberFormat="1" applyFont="1" applyFill="1" applyBorder="1" applyAlignment="1">
      <alignment horizontal="center" vertical="center"/>
    </xf>
    <xf numFmtId="1" fontId="5" fillId="7" borderId="9" xfId="1" applyNumberFormat="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AB3E3B"/>
      <color rgb="FFC35451"/>
      <color rgb="FFBA4340"/>
      <color rgb="FF62B5CC"/>
      <color rgb="FF389BB2"/>
      <color rgb="FF2A7486"/>
      <color rgb="FF276B7B"/>
      <color rgb="FF22778C"/>
      <color rgb="FF277C91"/>
      <color rgb="FF3B90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114300</xdr:rowOff>
    </xdr:from>
    <xdr:to>
      <xdr:col>9</xdr:col>
      <xdr:colOff>542184</xdr:colOff>
      <xdr:row>30</xdr:row>
      <xdr:rowOff>61333</xdr:rowOff>
    </xdr:to>
    <xdr:pic>
      <xdr:nvPicPr>
        <xdr:cNvPr id="2" name="Picture 1"/>
        <xdr:cNvPicPr>
          <a:picLocks noChangeAspect="1"/>
        </xdr:cNvPicPr>
      </xdr:nvPicPr>
      <xdr:blipFill>
        <a:blip xmlns:r="http://schemas.openxmlformats.org/officeDocument/2006/relationships" r:embed="rId1">
          <a:grayscl/>
        </a:blip>
        <a:stretch>
          <a:fillRect/>
        </a:stretch>
      </xdr:blipFill>
      <xdr:spPr>
        <a:xfrm>
          <a:off x="95250" y="114300"/>
          <a:ext cx="5933334" cy="4642858"/>
        </a:xfrm>
        <a:prstGeom prst="rect">
          <a:avLst/>
        </a:prstGeom>
      </xdr:spPr>
    </xdr:pic>
    <xdr:clientData/>
  </xdr:twoCellAnchor>
  <xdr:oneCellAnchor>
    <xdr:from>
      <xdr:col>4</xdr:col>
      <xdr:colOff>390525</xdr:colOff>
      <xdr:row>4</xdr:row>
      <xdr:rowOff>123825</xdr:rowOff>
    </xdr:from>
    <xdr:ext cx="381000" cy="530658"/>
    <xdr:sp macro="" textlink="">
      <xdr:nvSpPr>
        <xdr:cNvPr id="3" name="TextBox 2"/>
        <xdr:cNvSpPr txBox="1"/>
      </xdr:nvSpPr>
      <xdr:spPr>
        <a:xfrm>
          <a:off x="2828925" y="609600"/>
          <a:ext cx="381000" cy="530658"/>
        </a:xfrm>
        <a:prstGeom prst="rect">
          <a:avLst/>
        </a:prstGeom>
        <a:noFill/>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800" b="1">
              <a:solidFill>
                <a:srgbClr val="FF0000"/>
              </a:solidFill>
            </a:rPr>
            <a:t>A</a:t>
          </a:r>
        </a:p>
      </xdr:txBody>
    </xdr:sp>
    <xdr:clientData/>
  </xdr:oneCellAnchor>
  <xdr:oneCellAnchor>
    <xdr:from>
      <xdr:col>1</xdr:col>
      <xdr:colOff>257175</xdr:colOff>
      <xdr:row>5</xdr:row>
      <xdr:rowOff>9525</xdr:rowOff>
    </xdr:from>
    <xdr:ext cx="385939" cy="530658"/>
    <xdr:sp macro="" textlink="">
      <xdr:nvSpPr>
        <xdr:cNvPr id="4" name="TextBox 3"/>
        <xdr:cNvSpPr txBox="1"/>
      </xdr:nvSpPr>
      <xdr:spPr>
        <a:xfrm>
          <a:off x="866775" y="657225"/>
          <a:ext cx="385939" cy="530658"/>
        </a:xfrm>
        <a:prstGeom prst="rect">
          <a:avLst/>
        </a:prstGeom>
        <a:noFill/>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b="1">
              <a:solidFill>
                <a:srgbClr val="FF0000"/>
              </a:solidFill>
            </a:rPr>
            <a:t>B</a:t>
          </a:r>
        </a:p>
      </xdr:txBody>
    </xdr:sp>
    <xdr:clientData/>
  </xdr:oneCellAnchor>
  <xdr:oneCellAnchor>
    <xdr:from>
      <xdr:col>3</xdr:col>
      <xdr:colOff>314325</xdr:colOff>
      <xdr:row>7</xdr:row>
      <xdr:rowOff>9525</xdr:rowOff>
    </xdr:from>
    <xdr:ext cx="374718" cy="530658"/>
    <xdr:sp macro="" textlink="">
      <xdr:nvSpPr>
        <xdr:cNvPr id="5" name="TextBox 4"/>
        <xdr:cNvSpPr txBox="1"/>
      </xdr:nvSpPr>
      <xdr:spPr>
        <a:xfrm>
          <a:off x="2143125" y="981075"/>
          <a:ext cx="374718" cy="530658"/>
        </a:xfrm>
        <a:prstGeom prst="rect">
          <a:avLst/>
        </a:prstGeom>
        <a:noFill/>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b="1">
              <a:solidFill>
                <a:srgbClr val="FF0000"/>
              </a:solidFill>
            </a:rPr>
            <a:t>C</a:t>
          </a:r>
        </a:p>
      </xdr:txBody>
    </xdr:sp>
    <xdr:clientData/>
  </xdr:oneCellAnchor>
  <xdr:twoCellAnchor>
    <xdr:from>
      <xdr:col>4</xdr:col>
      <xdr:colOff>466725</xdr:colOff>
      <xdr:row>2</xdr:row>
      <xdr:rowOff>152400</xdr:rowOff>
    </xdr:from>
    <xdr:to>
      <xdr:col>4</xdr:col>
      <xdr:colOff>542925</xdr:colOff>
      <xdr:row>5</xdr:row>
      <xdr:rowOff>76200</xdr:rowOff>
    </xdr:to>
    <xdr:cxnSp macro="">
      <xdr:nvCxnSpPr>
        <xdr:cNvPr id="9" name="Straight Arrow Connector 8"/>
        <xdr:cNvCxnSpPr/>
      </xdr:nvCxnSpPr>
      <xdr:spPr>
        <a:xfrm flipH="1" flipV="1">
          <a:off x="2905125" y="314325"/>
          <a:ext cx="76200" cy="409575"/>
        </a:xfrm>
        <a:prstGeom prst="straightConnector1">
          <a:avLst/>
        </a:prstGeom>
        <a:ln>
          <a:solidFill>
            <a:srgbClr val="FF0000"/>
          </a:solidFill>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561975</xdr:colOff>
      <xdr:row>4</xdr:row>
      <xdr:rowOff>152400</xdr:rowOff>
    </xdr:from>
    <xdr:to>
      <xdr:col>2</xdr:col>
      <xdr:colOff>200025</xdr:colOff>
      <xdr:row>6</xdr:row>
      <xdr:rowOff>76200</xdr:rowOff>
    </xdr:to>
    <xdr:cxnSp macro="">
      <xdr:nvCxnSpPr>
        <xdr:cNvPr id="14" name="Straight Arrow Connector 13"/>
        <xdr:cNvCxnSpPr/>
      </xdr:nvCxnSpPr>
      <xdr:spPr>
        <a:xfrm flipV="1">
          <a:off x="1171575" y="638175"/>
          <a:ext cx="247650" cy="247650"/>
        </a:xfrm>
        <a:prstGeom prst="straightConnector1">
          <a:avLst/>
        </a:prstGeom>
        <a:ln>
          <a:solidFill>
            <a:srgbClr val="FF0000"/>
          </a:solidFill>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9525</xdr:colOff>
      <xdr:row>4</xdr:row>
      <xdr:rowOff>142876</xdr:rowOff>
    </xdr:from>
    <xdr:to>
      <xdr:col>4</xdr:col>
      <xdr:colOff>161925</xdr:colOff>
      <xdr:row>8</xdr:row>
      <xdr:rowOff>9525</xdr:rowOff>
    </xdr:to>
    <xdr:cxnSp macro="">
      <xdr:nvCxnSpPr>
        <xdr:cNvPr id="15" name="Straight Arrow Connector 14"/>
        <xdr:cNvCxnSpPr/>
      </xdr:nvCxnSpPr>
      <xdr:spPr>
        <a:xfrm flipV="1">
          <a:off x="2447925" y="628651"/>
          <a:ext cx="152400" cy="514349"/>
        </a:xfrm>
        <a:prstGeom prst="straightConnector1">
          <a:avLst/>
        </a:prstGeom>
        <a:ln>
          <a:solidFill>
            <a:srgbClr val="FF0000"/>
          </a:solidFill>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581025</xdr:colOff>
      <xdr:row>18</xdr:row>
      <xdr:rowOff>95250</xdr:rowOff>
    </xdr:from>
    <xdr:to>
      <xdr:col>4</xdr:col>
      <xdr:colOff>142875</xdr:colOff>
      <xdr:row>20</xdr:row>
      <xdr:rowOff>95250</xdr:rowOff>
    </xdr:to>
    <xdr:cxnSp macro="">
      <xdr:nvCxnSpPr>
        <xdr:cNvPr id="16" name="Straight Arrow Connector 15"/>
        <xdr:cNvCxnSpPr/>
      </xdr:nvCxnSpPr>
      <xdr:spPr>
        <a:xfrm flipV="1">
          <a:off x="2409825" y="2847975"/>
          <a:ext cx="171450" cy="323850"/>
        </a:xfrm>
        <a:prstGeom prst="straightConnector1">
          <a:avLst/>
        </a:prstGeom>
        <a:ln>
          <a:solidFill>
            <a:srgbClr val="FF0000"/>
          </a:solidFill>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238125</xdr:colOff>
      <xdr:row>6</xdr:row>
      <xdr:rowOff>38100</xdr:rowOff>
    </xdr:from>
    <xdr:to>
      <xdr:col>7</xdr:col>
      <xdr:colOff>428625</xdr:colOff>
      <xdr:row>9</xdr:row>
      <xdr:rowOff>76200</xdr:rowOff>
    </xdr:to>
    <xdr:cxnSp macro="">
      <xdr:nvCxnSpPr>
        <xdr:cNvPr id="18" name="Straight Arrow Connector 17"/>
        <xdr:cNvCxnSpPr/>
      </xdr:nvCxnSpPr>
      <xdr:spPr>
        <a:xfrm flipV="1">
          <a:off x="4505325" y="847725"/>
          <a:ext cx="190500" cy="523875"/>
        </a:xfrm>
        <a:prstGeom prst="straightConnector1">
          <a:avLst/>
        </a:prstGeom>
        <a:ln>
          <a:solidFill>
            <a:srgbClr val="FF0000"/>
          </a:solidFill>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66675</xdr:colOff>
      <xdr:row>3</xdr:row>
      <xdr:rowOff>133350</xdr:rowOff>
    </xdr:from>
    <xdr:to>
      <xdr:col>4</xdr:col>
      <xdr:colOff>28575</xdr:colOff>
      <xdr:row>4</xdr:row>
      <xdr:rowOff>142875</xdr:rowOff>
    </xdr:to>
    <xdr:sp macro="" textlink="">
      <xdr:nvSpPr>
        <xdr:cNvPr id="22" name="Rectangle 21"/>
        <xdr:cNvSpPr/>
      </xdr:nvSpPr>
      <xdr:spPr>
        <a:xfrm>
          <a:off x="676275" y="457200"/>
          <a:ext cx="1790700" cy="171450"/>
        </a:xfrm>
        <a:prstGeom prst="rect">
          <a:avLst/>
        </a:prstGeom>
        <a:solidFill>
          <a:srgbClr val="FF0000">
            <a:alpha val="20000"/>
          </a:srgb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3</xdr:col>
      <xdr:colOff>295275</xdr:colOff>
      <xdr:row>19</xdr:row>
      <xdr:rowOff>142875</xdr:rowOff>
    </xdr:from>
    <xdr:ext cx="411010" cy="530658"/>
    <xdr:sp macro="" textlink="">
      <xdr:nvSpPr>
        <xdr:cNvPr id="27" name="TextBox 26"/>
        <xdr:cNvSpPr txBox="1"/>
      </xdr:nvSpPr>
      <xdr:spPr>
        <a:xfrm>
          <a:off x="2124075" y="3057525"/>
          <a:ext cx="411010" cy="530658"/>
        </a:xfrm>
        <a:prstGeom prst="rect">
          <a:avLst/>
        </a:prstGeom>
        <a:noFill/>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b="1">
              <a:solidFill>
                <a:srgbClr val="FF0000"/>
              </a:solidFill>
            </a:rPr>
            <a:t>D</a:t>
          </a:r>
        </a:p>
      </xdr:txBody>
    </xdr:sp>
    <xdr:clientData/>
  </xdr:oneCellAnchor>
  <xdr:twoCellAnchor>
    <xdr:from>
      <xdr:col>6</xdr:col>
      <xdr:colOff>47625</xdr:colOff>
      <xdr:row>10</xdr:row>
      <xdr:rowOff>76200</xdr:rowOff>
    </xdr:from>
    <xdr:to>
      <xdr:col>7</xdr:col>
      <xdr:colOff>66675</xdr:colOff>
      <xdr:row>12</xdr:row>
      <xdr:rowOff>76200</xdr:rowOff>
    </xdr:to>
    <xdr:cxnSp macro="">
      <xdr:nvCxnSpPr>
        <xdr:cNvPr id="28" name="Straight Arrow Connector 27"/>
        <xdr:cNvCxnSpPr/>
      </xdr:nvCxnSpPr>
      <xdr:spPr>
        <a:xfrm flipH="1">
          <a:off x="3705225" y="1533525"/>
          <a:ext cx="628650" cy="323850"/>
        </a:xfrm>
        <a:prstGeom prst="straightConnector1">
          <a:avLst/>
        </a:prstGeom>
        <a:ln>
          <a:solidFill>
            <a:srgbClr val="FF0000"/>
          </a:solidFill>
          <a:tailEnd type="arrow"/>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6</xdr:col>
      <xdr:colOff>600075</xdr:colOff>
      <xdr:row>8</xdr:row>
      <xdr:rowOff>114300</xdr:rowOff>
    </xdr:from>
    <xdr:ext cx="384849" cy="593304"/>
    <xdr:sp macro="" textlink="">
      <xdr:nvSpPr>
        <xdr:cNvPr id="37" name="TextBox 36"/>
        <xdr:cNvSpPr txBox="1"/>
      </xdr:nvSpPr>
      <xdr:spPr>
        <a:xfrm>
          <a:off x="4257675" y="1247775"/>
          <a:ext cx="384849" cy="593304"/>
        </a:xfrm>
        <a:prstGeom prst="rect">
          <a:avLst/>
        </a:prstGeom>
        <a:noFill/>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3200" b="1">
              <a:solidFill>
                <a:srgbClr val="FF0000"/>
              </a:solidFill>
            </a:rPr>
            <a:t>E</a:t>
          </a:r>
        </a:p>
      </xdr:txBody>
    </xdr:sp>
    <xdr:clientData/>
  </xdr:oneCellAnchor>
  <xdr:twoCellAnchor>
    <xdr:from>
      <xdr:col>7</xdr:col>
      <xdr:colOff>561975</xdr:colOff>
      <xdr:row>13</xdr:row>
      <xdr:rowOff>28575</xdr:rowOff>
    </xdr:from>
    <xdr:to>
      <xdr:col>8</xdr:col>
      <xdr:colOff>257175</xdr:colOff>
      <xdr:row>13</xdr:row>
      <xdr:rowOff>142875</xdr:rowOff>
    </xdr:to>
    <xdr:sp macro="" textlink="">
      <xdr:nvSpPr>
        <xdr:cNvPr id="6" name="Rectangle 5"/>
        <xdr:cNvSpPr/>
      </xdr:nvSpPr>
      <xdr:spPr>
        <a:xfrm>
          <a:off x="4829175" y="2552700"/>
          <a:ext cx="304800" cy="1143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6</xdr:col>
      <xdr:colOff>485775</xdr:colOff>
      <xdr:row>13</xdr:row>
      <xdr:rowOff>123825</xdr:rowOff>
    </xdr:from>
    <xdr:ext cx="349648" cy="530658"/>
    <xdr:sp macro="" textlink="">
      <xdr:nvSpPr>
        <xdr:cNvPr id="7" name="TextBox 6"/>
        <xdr:cNvSpPr txBox="1"/>
      </xdr:nvSpPr>
      <xdr:spPr>
        <a:xfrm>
          <a:off x="4143375" y="2647950"/>
          <a:ext cx="349648" cy="530658"/>
        </a:xfrm>
        <a:prstGeom prst="rect">
          <a:avLst/>
        </a:prstGeom>
        <a:noFill/>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b="1">
              <a:solidFill>
                <a:srgbClr val="FF0000"/>
              </a:solidFill>
            </a:rPr>
            <a:t>F</a:t>
          </a:r>
        </a:p>
      </xdr:txBody>
    </xdr:sp>
    <xdr:clientData/>
  </xdr:oneCellAnchor>
  <xdr:twoCellAnchor>
    <xdr:from>
      <xdr:col>7</xdr:col>
      <xdr:colOff>168673</xdr:colOff>
      <xdr:row>13</xdr:row>
      <xdr:rowOff>152401</xdr:rowOff>
    </xdr:from>
    <xdr:to>
      <xdr:col>7</xdr:col>
      <xdr:colOff>523875</xdr:colOff>
      <xdr:row>15</xdr:row>
      <xdr:rowOff>8154</xdr:rowOff>
    </xdr:to>
    <xdr:cxnSp macro="">
      <xdr:nvCxnSpPr>
        <xdr:cNvPr id="19" name="Straight Arrow Connector 18"/>
        <xdr:cNvCxnSpPr/>
      </xdr:nvCxnSpPr>
      <xdr:spPr>
        <a:xfrm flipV="1">
          <a:off x="4435873" y="2676526"/>
          <a:ext cx="355202" cy="179603"/>
        </a:xfrm>
        <a:prstGeom prst="straightConnector1">
          <a:avLst/>
        </a:prstGeom>
        <a:ln>
          <a:solidFill>
            <a:srgbClr val="FF0000"/>
          </a:solidFill>
          <a:tailEnd type="arrow"/>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44"/>
  <sheetViews>
    <sheetView tabSelected="1" workbookViewId="0">
      <selection sqref="A1:J1"/>
    </sheetView>
  </sheetViews>
  <sheetFormatPr defaultRowHeight="12.75" x14ac:dyDescent="0.2"/>
  <sheetData>
    <row r="1" spans="1:10" ht="45.75" customHeight="1" x14ac:dyDescent="0.2">
      <c r="A1" s="76" t="s">
        <v>23</v>
      </c>
      <c r="B1" s="77"/>
      <c r="C1" s="77"/>
      <c r="D1" s="77"/>
      <c r="E1" s="77"/>
      <c r="F1" s="77"/>
      <c r="G1" s="77"/>
      <c r="H1" s="77"/>
      <c r="I1" s="77"/>
      <c r="J1" s="77"/>
    </row>
    <row r="32" spans="1:10" ht="75" customHeight="1" x14ac:dyDescent="0.2">
      <c r="A32" s="62" t="s">
        <v>15</v>
      </c>
      <c r="B32" s="73" t="s">
        <v>26</v>
      </c>
      <c r="C32" s="74"/>
      <c r="D32" s="74"/>
      <c r="E32" s="74"/>
      <c r="F32" s="74"/>
      <c r="G32" s="74"/>
      <c r="H32" s="74"/>
      <c r="I32" s="74"/>
      <c r="J32" s="75"/>
    </row>
    <row r="33" spans="1:10" ht="50.1" customHeight="1" x14ac:dyDescent="0.2">
      <c r="A33" s="62" t="s">
        <v>16</v>
      </c>
      <c r="B33" s="74" t="s">
        <v>17</v>
      </c>
      <c r="C33" s="74"/>
      <c r="D33" s="74"/>
      <c r="E33" s="74"/>
      <c r="F33" s="74"/>
      <c r="G33" s="74"/>
      <c r="H33" s="74"/>
      <c r="I33" s="74"/>
      <c r="J33" s="75"/>
    </row>
    <row r="34" spans="1:10" ht="50.1" customHeight="1" x14ac:dyDescent="0.2">
      <c r="A34" s="62" t="s">
        <v>18</v>
      </c>
      <c r="B34" s="73" t="s">
        <v>22</v>
      </c>
      <c r="C34" s="74"/>
      <c r="D34" s="74"/>
      <c r="E34" s="74"/>
      <c r="F34" s="74"/>
      <c r="G34" s="74"/>
      <c r="H34" s="74"/>
      <c r="I34" s="74"/>
      <c r="J34" s="75"/>
    </row>
    <row r="35" spans="1:10" ht="50.1" customHeight="1" x14ac:dyDescent="0.2">
      <c r="A35" s="62" t="s">
        <v>19</v>
      </c>
      <c r="B35" s="73" t="s">
        <v>27</v>
      </c>
      <c r="C35" s="74"/>
      <c r="D35" s="74"/>
      <c r="E35" s="74"/>
      <c r="F35" s="74"/>
      <c r="G35" s="74"/>
      <c r="H35" s="74"/>
      <c r="I35" s="74"/>
      <c r="J35" s="75"/>
    </row>
    <row r="36" spans="1:10" ht="50.1" customHeight="1" x14ac:dyDescent="0.2">
      <c r="A36" s="62" t="s">
        <v>20</v>
      </c>
      <c r="B36" s="73" t="s">
        <v>21</v>
      </c>
      <c r="C36" s="74"/>
      <c r="D36" s="74"/>
      <c r="E36" s="74"/>
      <c r="F36" s="74"/>
      <c r="G36" s="74"/>
      <c r="H36" s="74"/>
      <c r="I36" s="74"/>
      <c r="J36" s="75"/>
    </row>
    <row r="37" spans="1:10" ht="50.1" customHeight="1" x14ac:dyDescent="0.2">
      <c r="A37" s="62" t="s">
        <v>24</v>
      </c>
      <c r="B37" s="73" t="s">
        <v>25</v>
      </c>
      <c r="C37" s="74"/>
      <c r="D37" s="74"/>
      <c r="E37" s="74"/>
      <c r="F37" s="74"/>
      <c r="G37" s="74"/>
      <c r="H37" s="74"/>
      <c r="I37" s="74"/>
      <c r="J37" s="75"/>
    </row>
    <row r="38" spans="1:10" x14ac:dyDescent="0.2">
      <c r="A38" s="63"/>
      <c r="B38" s="60"/>
      <c r="C38" s="60"/>
      <c r="D38" s="60"/>
      <c r="E38" s="60"/>
      <c r="F38" s="60"/>
      <c r="G38" s="60"/>
      <c r="H38" s="60"/>
      <c r="I38" s="60"/>
      <c r="J38" s="60"/>
    </row>
    <row r="39" spans="1:10" x14ac:dyDescent="0.2">
      <c r="A39" s="61"/>
      <c r="B39" s="60"/>
      <c r="C39" s="60"/>
      <c r="D39" s="60"/>
      <c r="E39" s="60"/>
      <c r="F39" s="60"/>
      <c r="G39" s="60"/>
      <c r="H39" s="60"/>
      <c r="I39" s="60"/>
      <c r="J39" s="60"/>
    </row>
    <row r="40" spans="1:10" x14ac:dyDescent="0.2">
      <c r="A40" s="61"/>
      <c r="B40" s="60"/>
      <c r="C40" s="60"/>
      <c r="D40" s="60"/>
      <c r="E40" s="60"/>
      <c r="F40" s="60"/>
      <c r="G40" s="60"/>
      <c r="H40" s="60"/>
      <c r="I40" s="60"/>
      <c r="J40" s="60"/>
    </row>
    <row r="41" spans="1:10" x14ac:dyDescent="0.2">
      <c r="A41" s="61"/>
      <c r="B41" s="60"/>
      <c r="C41" s="60"/>
      <c r="D41" s="60"/>
      <c r="E41" s="60"/>
      <c r="F41" s="60"/>
      <c r="G41" s="60"/>
      <c r="H41" s="60"/>
      <c r="I41" s="60"/>
      <c r="J41" s="60"/>
    </row>
    <row r="42" spans="1:10" x14ac:dyDescent="0.2">
      <c r="A42" s="61"/>
      <c r="B42" s="60"/>
      <c r="C42" s="60"/>
      <c r="D42" s="60"/>
      <c r="E42" s="60"/>
      <c r="F42" s="60"/>
      <c r="G42" s="60"/>
      <c r="H42" s="60"/>
      <c r="I42" s="60"/>
      <c r="J42" s="60"/>
    </row>
    <row r="43" spans="1:10" x14ac:dyDescent="0.2">
      <c r="B43" s="60"/>
      <c r="C43" s="60"/>
      <c r="D43" s="60"/>
      <c r="E43" s="60"/>
      <c r="F43" s="60"/>
      <c r="G43" s="60"/>
      <c r="H43" s="60"/>
      <c r="I43" s="60"/>
      <c r="J43" s="60"/>
    </row>
    <row r="44" spans="1:10" x14ac:dyDescent="0.2">
      <c r="B44" s="60"/>
      <c r="C44" s="60"/>
      <c r="D44" s="60"/>
      <c r="E44" s="60"/>
      <c r="F44" s="60"/>
      <c r="G44" s="60"/>
      <c r="H44" s="60"/>
      <c r="I44" s="60"/>
      <c r="J44" s="60"/>
    </row>
  </sheetData>
  <mergeCells count="7">
    <mergeCell ref="B37:J37"/>
    <mergeCell ref="B36:J36"/>
    <mergeCell ref="A1:J1"/>
    <mergeCell ref="B32:J32"/>
    <mergeCell ref="B33:J33"/>
    <mergeCell ref="B34:J34"/>
    <mergeCell ref="B35:J3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38"/>
  <sheetViews>
    <sheetView zoomScaleNormal="100" workbookViewId="0">
      <selection activeCell="J1" sqref="J1"/>
    </sheetView>
  </sheetViews>
  <sheetFormatPr defaultRowHeight="15" x14ac:dyDescent="0.2"/>
  <cols>
    <col min="1" max="1" width="9.7109375" style="1" customWidth="1"/>
    <col min="2" max="8" width="8.7109375" style="1" customWidth="1"/>
    <col min="9" max="9" width="1.7109375" style="1" customWidth="1"/>
    <col min="10" max="16" width="8.7109375" style="1" customWidth="1"/>
    <col min="17" max="17" width="9.7109375" style="1" customWidth="1"/>
    <col min="18" max="16384" width="9.140625" style="1"/>
  </cols>
  <sheetData>
    <row r="1" spans="1:17" ht="39.950000000000003" customHeight="1" x14ac:dyDescent="0.2">
      <c r="A1" s="91" t="s">
        <v>12</v>
      </c>
      <c r="B1" s="91"/>
      <c r="C1" s="17">
        <v>255</v>
      </c>
      <c r="D1" s="14">
        <v>75</v>
      </c>
      <c r="E1" s="18">
        <v>17</v>
      </c>
      <c r="F1" s="14"/>
      <c r="G1" s="15"/>
      <c r="H1" s="15"/>
      <c r="I1" s="70" t="s">
        <v>14</v>
      </c>
      <c r="J1" s="19">
        <f>(((($C$1*($D$1/100))*2)/25.4)+$E$1)-1.8</f>
        <v>30.259055118110236</v>
      </c>
      <c r="K1" s="16" t="s">
        <v>13</v>
      </c>
      <c r="L1" s="70"/>
      <c r="M1" s="6"/>
      <c r="N1" s="7"/>
      <c r="O1" s="6"/>
      <c r="P1" s="8"/>
      <c r="Q1" s="7"/>
    </row>
    <row r="2" spans="1:17" s="2" customFormat="1" ht="20.100000000000001" customHeight="1" x14ac:dyDescent="0.2">
      <c r="A2" s="92" t="s">
        <v>10</v>
      </c>
      <c r="B2" s="32" t="s">
        <v>0</v>
      </c>
      <c r="C2" s="36" t="s">
        <v>1</v>
      </c>
      <c r="D2" s="36" t="s">
        <v>2</v>
      </c>
      <c r="E2" s="36" t="s">
        <v>3</v>
      </c>
      <c r="F2" s="36" t="s">
        <v>4</v>
      </c>
      <c r="G2" s="36" t="s">
        <v>6</v>
      </c>
      <c r="H2" s="37" t="s">
        <v>7</v>
      </c>
      <c r="I2" s="81"/>
      <c r="J2" s="32" t="s">
        <v>8</v>
      </c>
      <c r="K2" s="36" t="s">
        <v>1</v>
      </c>
      <c r="L2" s="36" t="s">
        <v>2</v>
      </c>
      <c r="M2" s="36" t="s">
        <v>3</v>
      </c>
      <c r="N2" s="36" t="s">
        <v>4</v>
      </c>
      <c r="O2" s="36" t="s">
        <v>6</v>
      </c>
      <c r="P2" s="37" t="s">
        <v>7</v>
      </c>
      <c r="Q2" s="92" t="s">
        <v>10</v>
      </c>
    </row>
    <row r="3" spans="1:17" ht="20.100000000000001" customHeight="1" x14ac:dyDescent="0.2">
      <c r="A3" s="92"/>
      <c r="B3" s="38"/>
      <c r="C3" s="69">
        <v>2.84</v>
      </c>
      <c r="D3" s="69">
        <v>1.57</v>
      </c>
      <c r="E3" s="69">
        <v>1</v>
      </c>
      <c r="F3" s="69">
        <v>0.69</v>
      </c>
      <c r="G3" s="41">
        <v>3.21</v>
      </c>
      <c r="H3" s="43" t="s">
        <v>9</v>
      </c>
      <c r="I3" s="81"/>
      <c r="J3" s="33"/>
      <c r="K3" s="40">
        <f>$C$3</f>
        <v>2.84</v>
      </c>
      <c r="L3" s="40">
        <f>$D$3</f>
        <v>1.57</v>
      </c>
      <c r="M3" s="40">
        <f>$E$3</f>
        <v>1</v>
      </c>
      <c r="N3" s="40">
        <f>$F$3</f>
        <v>0.69</v>
      </c>
      <c r="O3" s="41">
        <f>$G$3</f>
        <v>3.21</v>
      </c>
      <c r="P3" s="42" t="s">
        <v>9</v>
      </c>
      <c r="Q3" s="92"/>
    </row>
    <row r="4" spans="1:17" ht="20.100000000000001" customHeight="1" thickBot="1" x14ac:dyDescent="0.25">
      <c r="A4" s="92"/>
      <c r="B4" s="38">
        <v>1000</v>
      </c>
      <c r="C4" s="9">
        <f>((((B4/$C$3)/$G$3)*60)/(63360/($J$1*PI())))</f>
        <v>9.8745643531811549</v>
      </c>
      <c r="D4" s="10">
        <f>((((B4/$D$3)/$G$3)*60)/(63360/($J$1*PI())))</f>
        <v>17.862269275818136</v>
      </c>
      <c r="E4" s="10">
        <f>((((B4/$E$3)/$G$3)*60)/(63360/($J$1*PI())))</f>
        <v>28.043762763034479</v>
      </c>
      <c r="F4" s="10">
        <f>((((B4/$F$3)/$G$3)*60)/(63360/($J$1*PI())))</f>
        <v>40.643134439180407</v>
      </c>
      <c r="G4" s="82" t="s">
        <v>8</v>
      </c>
      <c r="H4" s="83"/>
      <c r="I4" s="81"/>
      <c r="J4" s="34">
        <v>10</v>
      </c>
      <c r="K4" s="25">
        <f>((((63360/($J$1*PI()))*$J4)/60)*$O$3)*$K$3</f>
        <v>1012.7029043846815</v>
      </c>
      <c r="L4" s="20">
        <f>((((63360/($J$1*PI()))*$J4)/60)*$O$3)*$L$3</f>
        <v>559.83928164927818</v>
      </c>
      <c r="M4" s="20">
        <f>((((63360/($J$1*PI()))*$J4)/60)*$G$3)*$E$3</f>
        <v>356.58552971291601</v>
      </c>
      <c r="N4" s="20">
        <f>((((63360/($J$1*PI()))*$J4)/60)*$O$3)*$N$3</f>
        <v>246.04401550191204</v>
      </c>
      <c r="O4" s="88" t="s">
        <v>0</v>
      </c>
      <c r="P4" s="83"/>
      <c r="Q4" s="92"/>
    </row>
    <row r="5" spans="1:17" ht="20.100000000000001" customHeight="1" thickBot="1" x14ac:dyDescent="0.25">
      <c r="A5" s="92"/>
      <c r="B5" s="38">
        <v>1500</v>
      </c>
      <c r="C5" s="9">
        <f>((((B5/$C$3)/$G$3)*60)/(63360/($J$1*PI())))</f>
        <v>14.811846529771737</v>
      </c>
      <c r="D5" s="10">
        <f>((((B5/$D$3)/$G$3)*60)/(63360/($J$1*PI())))</f>
        <v>26.793403913727207</v>
      </c>
      <c r="E5" s="10">
        <f>((((B5/$E$3)/$G$3)*60)/(63360/($J$1*PI())))</f>
        <v>42.065644144551719</v>
      </c>
      <c r="F5" s="10">
        <f>((((B5/$F$3)/$G$3)*60)/(63360/($J$1*PI())))</f>
        <v>60.964701658770608</v>
      </c>
      <c r="G5" s="84"/>
      <c r="H5" s="85"/>
      <c r="I5" s="81"/>
      <c r="J5" s="34">
        <v>15</v>
      </c>
      <c r="K5" s="21">
        <f>((((63360/($J$1*PI()))*$J5)/60)*$O$3)*$K$3</f>
        <v>1519.0543565770222</v>
      </c>
      <c r="L5" s="25">
        <f>((((63360/($J$1*PI()))*$J5)/60)*$O$3)*$L$3</f>
        <v>839.75892247391721</v>
      </c>
      <c r="M5" s="20">
        <f>((((63360/($J$1*PI()))*$J5)/60)*$G$3)*$E$3</f>
        <v>534.87829456937402</v>
      </c>
      <c r="N5" s="20">
        <f>((((63360/($J$1*PI()))*$J5)/60)*$O$3)*$N$3</f>
        <v>369.06602325286804</v>
      </c>
      <c r="O5" s="89"/>
      <c r="P5" s="85"/>
      <c r="Q5" s="92"/>
    </row>
    <row r="6" spans="1:17" ht="20.100000000000001" customHeight="1" thickBot="1" x14ac:dyDescent="0.25">
      <c r="A6" s="92"/>
      <c r="B6" s="38">
        <v>2000</v>
      </c>
      <c r="C6" s="9">
        <f>((((B6/$C$3)/$G$3)*60)/(63360/($J$1*PI())))</f>
        <v>19.74912870636231</v>
      </c>
      <c r="D6" s="10">
        <f>((((B6/$D$3)/$G$3)*60)/(63360/($J$1*PI())))</f>
        <v>35.724538551636272</v>
      </c>
      <c r="E6" s="10">
        <f>((((B6/$E$3)/$G$3)*60)/(63360/($J$1*PI())))</f>
        <v>56.087525526068958</v>
      </c>
      <c r="F6" s="10">
        <f>((((B6/$F$3)/$G$3)*60)/(63360/($J$1*PI())))</f>
        <v>81.286268878360815</v>
      </c>
      <c r="G6" s="84"/>
      <c r="H6" s="85"/>
      <c r="I6" s="81"/>
      <c r="J6" s="34">
        <v>20</v>
      </c>
      <c r="K6" s="25">
        <f>((((63360/($J$1*PI()))*$J6)/60)*$O$3)*$K$3</f>
        <v>2025.4058087693629</v>
      </c>
      <c r="L6" s="25">
        <f>((((63360/($J$1*PI()))*$J6)/60)*$O$3)*$L$3</f>
        <v>1119.6785632985564</v>
      </c>
      <c r="M6" s="25">
        <f>((((63360/($J$1*PI()))*$J6)/60)*$G$3)*$E$3</f>
        <v>713.17105942583203</v>
      </c>
      <c r="N6" s="20">
        <f>((((63360/($J$1*PI()))*$J6)/60)*$O$3)*$N$3</f>
        <v>492.08803100382409</v>
      </c>
      <c r="O6" s="89"/>
      <c r="P6" s="85"/>
      <c r="Q6" s="92"/>
    </row>
    <row r="7" spans="1:17" ht="20.100000000000001" customHeight="1" thickBot="1" x14ac:dyDescent="0.25">
      <c r="A7" s="92"/>
      <c r="B7" s="38">
        <v>2500</v>
      </c>
      <c r="C7" s="9">
        <f>((((B7/$C$3)/$G$3)*60)/(63360/($J$1*PI())))</f>
        <v>24.686410882952888</v>
      </c>
      <c r="D7" s="10">
        <f>((((B7/$D$3)/$G$3)*60)/(63360/($J$1*PI())))</f>
        <v>44.655673189545347</v>
      </c>
      <c r="E7" s="10">
        <f>((((B7/$E$3)/$G$3)*60)/(63360/($J$1*PI())))</f>
        <v>70.109406907586191</v>
      </c>
      <c r="F7" s="10">
        <f>((((B7/$F$3)/$G$3)*60)/(63360/($J$1*PI())))</f>
        <v>101.60783609795102</v>
      </c>
      <c r="G7" s="84"/>
      <c r="H7" s="85"/>
      <c r="I7" s="81"/>
      <c r="J7" s="34">
        <v>25</v>
      </c>
      <c r="K7" s="25">
        <f>((((63360/($J$1*PI()))*$J7)/60)*$O$3)*$K$3</f>
        <v>2531.7572609617037</v>
      </c>
      <c r="L7" s="21">
        <f>((((63360/($J$1*PI()))*$J7)/60)*$O$3)*$L$3</f>
        <v>1399.5982041231955</v>
      </c>
      <c r="M7" s="25">
        <f>((((63360/($J$1*PI()))*$J7)/60)*$G$3)*$E$3</f>
        <v>891.46382428229003</v>
      </c>
      <c r="N7" s="20">
        <f>((((63360/($J$1*PI()))*$J7)/60)*$O$3)*$N$3</f>
        <v>615.11003875478002</v>
      </c>
      <c r="O7" s="89"/>
      <c r="P7" s="85"/>
      <c r="Q7" s="92"/>
    </row>
    <row r="8" spans="1:17" ht="20.100000000000001" customHeight="1" thickBot="1" x14ac:dyDescent="0.25">
      <c r="A8" s="92"/>
      <c r="B8" s="38">
        <v>3000</v>
      </c>
      <c r="C8" s="9">
        <f>((((B8/$C$3)/$G$3)*60)/(63360/($J$1*PI())))</f>
        <v>29.623693059543474</v>
      </c>
      <c r="D8" s="10">
        <f>((((B8/$D$3)/$G$3)*60)/(63360/($J$1*PI())))</f>
        <v>53.586807827454415</v>
      </c>
      <c r="E8" s="10">
        <f>((((B8/$E$3)/$G$3)*60)/(63360/($J$1*PI())))</f>
        <v>84.131288289103438</v>
      </c>
      <c r="F8" s="10">
        <f>((((B8/$F$3)/$G$3)*60)/(63360/($J$1*PI())))</f>
        <v>121.92940331754122</v>
      </c>
      <c r="G8" s="84"/>
      <c r="H8" s="85"/>
      <c r="I8" s="81"/>
      <c r="J8" s="34">
        <v>30</v>
      </c>
      <c r="K8" s="25">
        <f>((((63360/($J$1*PI()))*$J8)/60)*$O$3)*$K$3</f>
        <v>3038.1087131540444</v>
      </c>
      <c r="L8" s="25">
        <f>((((63360/($J$1*PI()))*$J8)/60)*$O$3)*$L$3</f>
        <v>1679.5178449478344</v>
      </c>
      <c r="M8" s="25">
        <f>((((63360/($J$1*PI()))*$J8)/60)*$G$3)*$E$3</f>
        <v>1069.756589138748</v>
      </c>
      <c r="N8" s="25">
        <f>((((63360/($J$1*PI()))*$J8)/60)*$O$3)*$N$3</f>
        <v>738.13204650573607</v>
      </c>
      <c r="O8" s="89"/>
      <c r="P8" s="85"/>
      <c r="Q8" s="92"/>
    </row>
    <row r="9" spans="1:17" ht="20.100000000000001" customHeight="1" thickBot="1" x14ac:dyDescent="0.25">
      <c r="A9" s="92"/>
      <c r="B9" s="38">
        <v>3500</v>
      </c>
      <c r="C9" s="9">
        <f>((((B9/$C$3)/$G$3)*60)/(63360/($J$1*PI())))</f>
        <v>34.560975236134041</v>
      </c>
      <c r="D9" s="10">
        <f>((((B9/$D$3)/$G$3)*60)/(63360/($J$1*PI())))</f>
        <v>62.517942465363483</v>
      </c>
      <c r="E9" s="10">
        <f>((((B9/$E$3)/$G$3)*60)/(63360/($J$1*PI())))</f>
        <v>98.153169670620684</v>
      </c>
      <c r="F9" s="10">
        <f>((((B9/$F$3)/$G$3)*60)/(63360/($J$1*PI())))</f>
        <v>142.25097053713142</v>
      </c>
      <c r="G9" s="84"/>
      <c r="H9" s="85"/>
      <c r="I9" s="81"/>
      <c r="J9" s="34">
        <v>35</v>
      </c>
      <c r="K9" s="25">
        <f>((((63360/($J$1*PI()))*$J9)/60)*$O$3)*$K$3</f>
        <v>3544.4601653463856</v>
      </c>
      <c r="L9" s="25">
        <f>((((63360/($J$1*PI()))*$J9)/60)*$O$3)*$L$3</f>
        <v>1959.437485772474</v>
      </c>
      <c r="M9" s="21">
        <f>((((63360/($J$1*PI()))*$J9)/60)*$G$3)*$E$3</f>
        <v>1248.0493539952063</v>
      </c>
      <c r="N9" s="25">
        <f>((((63360/($J$1*PI()))*$J9)/60)*$O$3)*$N$3</f>
        <v>861.15405425669223</v>
      </c>
      <c r="O9" s="89"/>
      <c r="P9" s="85"/>
      <c r="Q9" s="92"/>
    </row>
    <row r="10" spans="1:17" ht="20.100000000000001" customHeight="1" thickBot="1" x14ac:dyDescent="0.25">
      <c r="A10" s="92"/>
      <c r="B10" s="38">
        <v>4000</v>
      </c>
      <c r="C10" s="9">
        <f>((((B10/$C$3)/$G$3)*60)/(63360/($J$1*PI())))</f>
        <v>39.49825741272462</v>
      </c>
      <c r="D10" s="10">
        <f>((((B10/$D$3)/$G$3)*60)/(63360/($J$1*PI())))</f>
        <v>71.449077103272543</v>
      </c>
      <c r="E10" s="10">
        <f>((((B10/$E$3)/$G$3)*60)/(63360/($J$1*PI())))</f>
        <v>112.17505105213792</v>
      </c>
      <c r="F10" s="10">
        <f>((((B10/$F$3)/$G$3)*60)/(63360/($J$1*PI())))</f>
        <v>162.57253775672163</v>
      </c>
      <c r="G10" s="84"/>
      <c r="H10" s="85"/>
      <c r="I10" s="81"/>
      <c r="J10" s="34">
        <v>40</v>
      </c>
      <c r="K10" s="25">
        <f>((((63360/($J$1*PI()))*$J10)/60)*$O$3)*$K$3</f>
        <v>4050.8116175387258</v>
      </c>
      <c r="L10" s="25">
        <f>((((63360/($J$1*PI()))*$J10)/60)*$O$3)*$L$3</f>
        <v>2239.3571265971127</v>
      </c>
      <c r="M10" s="25">
        <f>((((63360/($J$1*PI()))*$J10)/60)*$G$3)*$E$3</f>
        <v>1426.3421188516641</v>
      </c>
      <c r="N10" s="25">
        <f>((((63360/($J$1*PI()))*$J10)/60)*$O$3)*$N$3</f>
        <v>984.17606200764817</v>
      </c>
      <c r="O10" s="89"/>
      <c r="P10" s="85"/>
      <c r="Q10" s="92"/>
    </row>
    <row r="11" spans="1:17" ht="20.100000000000001" customHeight="1" thickBot="1" x14ac:dyDescent="0.25">
      <c r="A11" s="92"/>
      <c r="B11" s="38">
        <v>4500</v>
      </c>
      <c r="C11" s="9">
        <f>((((B11/$C$3)/$G$3)*60)/(63360/($J$1*PI())))</f>
        <v>44.435539589315198</v>
      </c>
      <c r="D11" s="10">
        <f>((((B11/$D$3)/$G$3)*60)/(63360/($J$1*PI())))</f>
        <v>80.380211741181625</v>
      </c>
      <c r="E11" s="10">
        <f>((((B11/$E$3)/$G$3)*60)/(63360/($J$1*PI())))</f>
        <v>126.19693243365516</v>
      </c>
      <c r="F11" s="10">
        <f>((((B11/$F$3)/$G$3)*60)/(63360/($J$1*PI())))</f>
        <v>182.89410497631184</v>
      </c>
      <c r="G11" s="84"/>
      <c r="H11" s="85"/>
      <c r="I11" s="81"/>
      <c r="J11" s="34">
        <v>45</v>
      </c>
      <c r="K11" s="25">
        <f>((((63360/($J$1*PI()))*$J11)/60)*$O$3)*$K$3</f>
        <v>4557.1630697310675</v>
      </c>
      <c r="L11" s="25">
        <f>((((63360/($J$1*PI()))*$J11)/60)*$O$3)*$L$3</f>
        <v>2519.2767674217521</v>
      </c>
      <c r="M11" s="25">
        <f>((((63360/($J$1*PI()))*$J11)/60)*$G$3)*$E$3</f>
        <v>1604.6348837081223</v>
      </c>
      <c r="N11" s="21">
        <f>((((63360/($J$1*PI()))*$J11)/60)*$O$3)*$N$3</f>
        <v>1107.1980697586043</v>
      </c>
      <c r="O11" s="89"/>
      <c r="P11" s="85"/>
      <c r="Q11" s="92"/>
    </row>
    <row r="12" spans="1:17" ht="20.100000000000001" customHeight="1" thickBot="1" x14ac:dyDescent="0.25">
      <c r="A12" s="92"/>
      <c r="B12" s="38">
        <v>5000</v>
      </c>
      <c r="C12" s="9">
        <f>((((B12/$C$3)/$G$3)*60)/(63360/($J$1*PI())))</f>
        <v>49.372821765905776</v>
      </c>
      <c r="D12" s="10">
        <f>((((B12/$D$3)/$G$3)*60)/(63360/($J$1*PI())))</f>
        <v>89.311346379090693</v>
      </c>
      <c r="E12" s="10">
        <f>((((B12/$E$3)/$G$3)*60)/(63360/($J$1*PI())))</f>
        <v>140.21881381517238</v>
      </c>
      <c r="F12" s="10">
        <f>((((B12/$F$3)/$G$3)*60)/(63360/($J$1*PI())))</f>
        <v>203.21567219590204</v>
      </c>
      <c r="G12" s="84"/>
      <c r="H12" s="85"/>
      <c r="I12" s="81"/>
      <c r="J12" s="34">
        <v>50</v>
      </c>
      <c r="K12" s="27">
        <f>((((63360/($J$1*PI()))*$J12)/60)*$O$3)*$K$3</f>
        <v>5063.5145219234073</v>
      </c>
      <c r="L12" s="25">
        <f>((((63360/($J$1*PI()))*$J12)/60)*$O$3)*$L$3</f>
        <v>2799.196408246391</v>
      </c>
      <c r="M12" s="25">
        <f>((((63360/($J$1*PI()))*$J12)/60)*$G$3)*$E$3</f>
        <v>1782.9276485645801</v>
      </c>
      <c r="N12" s="25">
        <f>((((63360/($J$1*PI()))*$J12)/60)*$O$3)*$N$3</f>
        <v>1230.22007750956</v>
      </c>
      <c r="O12" s="89"/>
      <c r="P12" s="85"/>
      <c r="Q12" s="92"/>
    </row>
    <row r="13" spans="1:17" ht="20.100000000000001" customHeight="1" thickBot="1" x14ac:dyDescent="0.25">
      <c r="A13" s="92"/>
      <c r="B13" s="38">
        <v>5500</v>
      </c>
      <c r="C13" s="9">
        <f>((((B13/$C$3)/$G$3)*60)/(63360/($J$1*PI())))</f>
        <v>54.310103942496355</v>
      </c>
      <c r="D13" s="10">
        <f>((((B13/$D$3)/$G$3)*60)/(63360/($J$1*PI())))</f>
        <v>98.242481016999776</v>
      </c>
      <c r="E13" s="10">
        <f>((((B13/$E$3)/$G$3)*60)/(63360/($J$1*PI())))</f>
        <v>154.24069519668961</v>
      </c>
      <c r="F13" s="10">
        <f>((((B13/$F$3)/$G$3)*60)/(63360/($J$1*PI())))</f>
        <v>223.53723941549225</v>
      </c>
      <c r="G13" s="84"/>
      <c r="H13" s="85"/>
      <c r="I13" s="81"/>
      <c r="J13" s="34">
        <v>55</v>
      </c>
      <c r="K13" s="27">
        <f>((((63360/($J$1*PI()))*$J13)/60)*$O$3)*$K$3</f>
        <v>5569.8659741157489</v>
      </c>
      <c r="L13" s="25">
        <f>((((63360/($J$1*PI()))*$J13)/60)*$O$3)*$L$3</f>
        <v>3079.1160490710304</v>
      </c>
      <c r="M13" s="25">
        <f>((((63360/($J$1*PI()))*$J13)/60)*$G$3)*$E$3</f>
        <v>1961.2204134210383</v>
      </c>
      <c r="N13" s="21">
        <f>((((63360/($J$1*PI()))*$J13)/60)*$O$3)*$N$3</f>
        <v>1353.2420852605164</v>
      </c>
      <c r="O13" s="89"/>
      <c r="P13" s="85"/>
      <c r="Q13" s="92"/>
    </row>
    <row r="14" spans="1:17" ht="20.100000000000001" customHeight="1" thickBot="1" x14ac:dyDescent="0.25">
      <c r="A14" s="92"/>
      <c r="B14" s="38">
        <v>6000</v>
      </c>
      <c r="C14" s="9">
        <f>((((B14/$C$3)/$G$3)*60)/(63360/($J$1*PI())))</f>
        <v>59.247386119086947</v>
      </c>
      <c r="D14" s="10">
        <f>((((B14/$D$3)/$G$3)*60)/(63360/($J$1*PI())))</f>
        <v>107.17361565490883</v>
      </c>
      <c r="E14" s="10">
        <f>((((B14/$E$3)/$G$3)*60)/(63360/($J$1*PI())))</f>
        <v>168.26257657820688</v>
      </c>
      <c r="F14" s="10">
        <f>((((B14/$F$3)/$G$3)*60)/(63360/($J$1*PI())))</f>
        <v>243.85880663508243</v>
      </c>
      <c r="G14" s="84"/>
      <c r="H14" s="85"/>
      <c r="I14" s="81"/>
      <c r="J14" s="34">
        <v>60</v>
      </c>
      <c r="K14" s="27">
        <f>((((63360/($J$1*PI()))*$J14)/60)*$O$3)*$K$3</f>
        <v>6076.2174263080888</v>
      </c>
      <c r="L14" s="25">
        <f>((((63360/($J$1*PI()))*$J14)/60)*$O$3)*$L$3</f>
        <v>3359.0356898956688</v>
      </c>
      <c r="M14" s="25">
        <f>((((63360/($J$1*PI()))*$J14)/60)*$G$3)*$E$3</f>
        <v>2139.5131782774961</v>
      </c>
      <c r="N14" s="25">
        <f>((((63360/($J$1*PI()))*$J14)/60)*$O$3)*$N$3</f>
        <v>1476.2640930114721</v>
      </c>
      <c r="O14" s="89"/>
      <c r="P14" s="85"/>
      <c r="Q14" s="92"/>
    </row>
    <row r="15" spans="1:17" ht="20.100000000000001" customHeight="1" thickBot="1" x14ac:dyDescent="0.25">
      <c r="A15" s="92"/>
      <c r="B15" s="38">
        <v>6500</v>
      </c>
      <c r="C15" s="9">
        <f>((((B15/$C$3)/$G$3)*60)/(63360/($J$1*PI())))</f>
        <v>64.184668295677511</v>
      </c>
      <c r="D15" s="10">
        <f>((((B15/$D$3)/$G$3)*60)/(63360/($J$1*PI())))</f>
        <v>116.10475029281793</v>
      </c>
      <c r="E15" s="10">
        <f>((((B15/$E$3)/$G$3)*60)/(63360/($J$1*PI())))</f>
        <v>182.28445795972411</v>
      </c>
      <c r="F15" s="10">
        <f>((((B15/$F$3)/$G$3)*60)/(63360/($J$1*PI())))</f>
        <v>264.18037385467261</v>
      </c>
      <c r="G15" s="84"/>
      <c r="H15" s="85"/>
      <c r="I15" s="81"/>
      <c r="J15" s="34">
        <v>65</v>
      </c>
      <c r="K15" s="27">
        <f>((((63360/($J$1*PI()))*$J15)/60)*$O$3)*$K$3</f>
        <v>6582.5688785004295</v>
      </c>
      <c r="L15" s="25">
        <f>((((63360/($J$1*PI()))*$J15)/60)*$O$3)*$L$3</f>
        <v>3638.9553307203082</v>
      </c>
      <c r="M15" s="25">
        <f>((((63360/($J$1*PI()))*$J15)/60)*$G$3)*$E$3</f>
        <v>2317.8059431339543</v>
      </c>
      <c r="N15" s="21">
        <f>((((63360/($J$1*PI()))*$J15)/60)*$O$3)*$N$3</f>
        <v>1599.2861007624283</v>
      </c>
      <c r="O15" s="89"/>
      <c r="P15" s="85"/>
      <c r="Q15" s="92"/>
    </row>
    <row r="16" spans="1:17" ht="20.100000000000001" customHeight="1" thickBot="1" x14ac:dyDescent="0.25">
      <c r="A16" s="92"/>
      <c r="B16" s="38">
        <v>7000</v>
      </c>
      <c r="C16" s="9">
        <f>((((B16/$C$3)/$G$3)*60)/(63360/($J$1*PI())))</f>
        <v>69.121950472268082</v>
      </c>
      <c r="D16" s="10">
        <f>((((B16/$D$3)/$G$3)*60)/(63360/($J$1*PI())))</f>
        <v>125.03588493072697</v>
      </c>
      <c r="E16" s="10">
        <f>((((B16/$E$3)/$G$3)*60)/(63360/($J$1*PI())))</f>
        <v>196.30633934124137</v>
      </c>
      <c r="F16" s="10">
        <f>((((B16/$F$3)/$G$3)*60)/(63360/($J$1*PI())))</f>
        <v>284.50194107426285</v>
      </c>
      <c r="G16" s="84"/>
      <c r="H16" s="85"/>
      <c r="I16" s="81"/>
      <c r="J16" s="34">
        <v>70</v>
      </c>
      <c r="K16" s="27">
        <f>((((63360/($J$1*PI()))*$J16)/60)*$O$3)*$K$3</f>
        <v>7088.9203306927711</v>
      </c>
      <c r="L16" s="25">
        <f>((((63360/($J$1*PI()))*$J16)/60)*$O$3)*$L$3</f>
        <v>3918.874971544948</v>
      </c>
      <c r="M16" s="25">
        <f>((((63360/($J$1*PI()))*$J16)/60)*$G$3)*$E$3</f>
        <v>2496.0987079904125</v>
      </c>
      <c r="N16" s="25">
        <f>((((63360/($J$1*PI()))*$J16)/60)*$O$3)*$N$3</f>
        <v>1722.3081085133845</v>
      </c>
      <c r="O16" s="89"/>
      <c r="P16" s="85"/>
      <c r="Q16" s="92"/>
    </row>
    <row r="17" spans="1:17" ht="20.100000000000001" customHeight="1" thickBot="1" x14ac:dyDescent="0.25">
      <c r="A17" s="92"/>
      <c r="B17" s="38">
        <v>7500</v>
      </c>
      <c r="C17" s="9">
        <f>((((B17/$C$3)/$G$3)*60)/(63360/($J$1*PI())))</f>
        <v>74.059232648858654</v>
      </c>
      <c r="D17" s="10">
        <f>((((B17/$D$3)/$G$3)*60)/(63360/($J$1*PI())))</f>
        <v>133.96701956863606</v>
      </c>
      <c r="E17" s="10">
        <f>((((B17/$E$3)/$G$3)*60)/(63360/($J$1*PI())))</f>
        <v>210.3282207227586</v>
      </c>
      <c r="F17" s="10">
        <f>((((B17/$F$3)/$G$3)*60)/(63360/($J$1*PI())))</f>
        <v>304.82350829385308</v>
      </c>
      <c r="G17" s="84"/>
      <c r="H17" s="85"/>
      <c r="I17" s="81"/>
      <c r="J17" s="34">
        <v>75</v>
      </c>
      <c r="K17" s="27">
        <f>((((63360/($J$1*PI()))*$J17)/60)*$O$3)*$K$3</f>
        <v>7595.271782885111</v>
      </c>
      <c r="L17" s="25">
        <f>((((63360/($J$1*PI()))*$J17)/60)*$O$3)*$L$3</f>
        <v>4198.7946123695865</v>
      </c>
      <c r="M17" s="25">
        <f>((((63360/($J$1*PI()))*$J17)/60)*$G$3)*$E$3</f>
        <v>2674.3914728468703</v>
      </c>
      <c r="N17" s="21">
        <f>((((63360/($J$1*PI()))*$J17)/60)*$O$3)*$N$3</f>
        <v>1845.3301162643404</v>
      </c>
      <c r="O17" s="89"/>
      <c r="P17" s="85"/>
      <c r="Q17" s="92"/>
    </row>
    <row r="18" spans="1:17" ht="20.100000000000001" customHeight="1" x14ac:dyDescent="0.2">
      <c r="A18" s="92"/>
      <c r="B18" s="39">
        <v>8000</v>
      </c>
      <c r="C18" s="9">
        <f>((((B18/$C$3)/$G$3)*60)/(63360/($J$1*PI())))</f>
        <v>78.996514825449239</v>
      </c>
      <c r="D18" s="10">
        <f>((((B18/$D$3)/$G$3)*60)/(63360/($J$1*PI())))</f>
        <v>142.89815420654509</v>
      </c>
      <c r="E18" s="10">
        <f>((((B18/$E$3)/$G$3)*60)/(63360/($J$1*PI())))</f>
        <v>224.35010210427583</v>
      </c>
      <c r="F18" s="10">
        <f>((((B18/$F$3)/$G$3)*60)/(63360/($J$1*PI())))</f>
        <v>325.14507551344326</v>
      </c>
      <c r="G18" s="86"/>
      <c r="H18" s="87"/>
      <c r="I18" s="81"/>
      <c r="J18" s="35">
        <v>80</v>
      </c>
      <c r="K18" s="27">
        <f>((((63360/($J$1*PI()))*$J18)/60)*$O$3)*$K$3</f>
        <v>8101.6232350774517</v>
      </c>
      <c r="L18" s="27">
        <f>((((63360/($J$1*PI()))*$J18)/60)*$O$3)*$L$3</f>
        <v>4478.7142531942254</v>
      </c>
      <c r="M18" s="25">
        <f>((((63360/($J$1*PI()))*$J18)/60)*$G$3)*$E$3</f>
        <v>2852.6842377033281</v>
      </c>
      <c r="N18" s="25">
        <f>((((63360/($J$1*PI()))*$J18)/60)*$O$3)*$N$3</f>
        <v>1968.3521240152963</v>
      </c>
      <c r="O18" s="90"/>
      <c r="P18" s="87"/>
      <c r="Q18" s="92"/>
    </row>
    <row r="19" spans="1:17" ht="6.95" customHeight="1" x14ac:dyDescent="0.2">
      <c r="A19" s="13"/>
      <c r="B19" s="81"/>
      <c r="C19" s="81"/>
      <c r="D19" s="81"/>
      <c r="E19" s="81"/>
      <c r="F19" s="81"/>
      <c r="G19" s="81"/>
      <c r="H19" s="81"/>
      <c r="I19" s="81"/>
      <c r="J19" s="81"/>
      <c r="K19" s="81"/>
      <c r="L19" s="81"/>
      <c r="M19" s="81"/>
      <c r="N19" s="81"/>
      <c r="O19" s="81"/>
      <c r="P19" s="81"/>
      <c r="Q19" s="5"/>
    </row>
    <row r="20" spans="1:17" ht="6.95" customHeight="1" x14ac:dyDescent="0.2">
      <c r="A20" s="3"/>
      <c r="B20" s="3"/>
      <c r="C20" s="3"/>
      <c r="D20" s="3"/>
      <c r="E20" s="3"/>
      <c r="F20" s="3"/>
      <c r="G20" s="3"/>
      <c r="H20" s="3"/>
      <c r="I20" s="3"/>
      <c r="J20" s="3"/>
      <c r="K20" s="3"/>
      <c r="L20" s="3"/>
      <c r="M20" s="3"/>
      <c r="N20" s="3"/>
      <c r="O20" s="3"/>
      <c r="P20" s="3"/>
      <c r="Q20" s="4"/>
    </row>
    <row r="21" spans="1:17" ht="20.100000000000001" customHeight="1" x14ac:dyDescent="0.2">
      <c r="A21" s="80" t="s">
        <v>11</v>
      </c>
      <c r="B21" s="44" t="s">
        <v>0</v>
      </c>
      <c r="C21" s="45" t="s">
        <v>1</v>
      </c>
      <c r="D21" s="46" t="s">
        <v>2</v>
      </c>
      <c r="E21" s="46" t="s">
        <v>3</v>
      </c>
      <c r="F21" s="46" t="s">
        <v>4</v>
      </c>
      <c r="G21" s="46" t="s">
        <v>6</v>
      </c>
      <c r="H21" s="47" t="s">
        <v>7</v>
      </c>
      <c r="I21" s="78"/>
      <c r="J21" s="44" t="s">
        <v>8</v>
      </c>
      <c r="K21" s="45" t="s">
        <v>1</v>
      </c>
      <c r="L21" s="46" t="s">
        <v>2</v>
      </c>
      <c r="M21" s="46" t="s">
        <v>3</v>
      </c>
      <c r="N21" s="46" t="s">
        <v>4</v>
      </c>
      <c r="O21" s="46" t="s">
        <v>6</v>
      </c>
      <c r="P21" s="47" t="s">
        <v>7</v>
      </c>
      <c r="Q21" s="80" t="s">
        <v>11</v>
      </c>
    </row>
    <row r="22" spans="1:17" ht="20.100000000000001" customHeight="1" x14ac:dyDescent="0.2">
      <c r="A22" s="80"/>
      <c r="B22" s="48"/>
      <c r="C22" s="55">
        <f>$C$3</f>
        <v>2.84</v>
      </c>
      <c r="D22" s="56">
        <f>$D$3</f>
        <v>1.57</v>
      </c>
      <c r="E22" s="56">
        <f>E3</f>
        <v>1</v>
      </c>
      <c r="F22" s="56">
        <f>F3</f>
        <v>0.69</v>
      </c>
      <c r="G22" s="53">
        <f>$G$3*2.72</f>
        <v>8.7312000000000012</v>
      </c>
      <c r="H22" s="54" t="s">
        <v>9</v>
      </c>
      <c r="I22" s="78"/>
      <c r="J22" s="48"/>
      <c r="K22" s="51">
        <f>$C$3</f>
        <v>2.84</v>
      </c>
      <c r="L22" s="52">
        <f>$D$3</f>
        <v>1.57</v>
      </c>
      <c r="M22" s="52">
        <f>$E$3</f>
        <v>1</v>
      </c>
      <c r="N22" s="52">
        <f>$F$3</f>
        <v>0.69</v>
      </c>
      <c r="O22" s="53">
        <f>$G$22</f>
        <v>8.7312000000000012</v>
      </c>
      <c r="P22" s="54" t="s">
        <v>9</v>
      </c>
      <c r="Q22" s="80"/>
    </row>
    <row r="23" spans="1:17" ht="20.100000000000001" customHeight="1" x14ac:dyDescent="0.2">
      <c r="A23" s="80"/>
      <c r="B23" s="48">
        <v>1000</v>
      </c>
      <c r="C23" s="11">
        <f>((((B23/$C$22)/$G$22)*60)/(63360/($J$1*PI())))</f>
        <v>3.630354541610719</v>
      </c>
      <c r="D23" s="12">
        <f>((((B23/$D$22)/$G$22)*60)/(63360/($J$1*PI())))</f>
        <v>6.5670107631684322</v>
      </c>
      <c r="E23" s="12">
        <f>((((B23/$E$22)/$G$22)*60)/(63360/($J$1*PI())))</f>
        <v>10.310206898174441</v>
      </c>
      <c r="F23" s="12">
        <f>((((B23/$F$22)/$G$22)*60)/(63360/($J$1*PI())))</f>
        <v>14.942328837933971</v>
      </c>
      <c r="G23" s="93" t="s">
        <v>8</v>
      </c>
      <c r="H23" s="94"/>
      <c r="I23" s="78"/>
      <c r="J23" s="49">
        <v>2</v>
      </c>
      <c r="K23" s="59">
        <f>((((63360/($J$1*PI()))*$J23)/60)*$O$22)*$K$22</f>
        <v>550.9103799852669</v>
      </c>
      <c r="L23" s="29">
        <f>((((63360/($J$1*PI()))*$J23)/60)*$O$22)*$L$22</f>
        <v>304.55256921720741</v>
      </c>
      <c r="M23" s="29">
        <f>((((63360/($J$1*PI()))*$J23)/60)*$O$22)*$M$22</f>
        <v>193.98252816382637</v>
      </c>
      <c r="N23" s="29">
        <f>((((63360/($J$1*PI()))*$J23)/60)*$O$22)*$N$22</f>
        <v>133.8479444330402</v>
      </c>
      <c r="O23" s="93" t="s">
        <v>0</v>
      </c>
      <c r="P23" s="94"/>
      <c r="Q23" s="80"/>
    </row>
    <row r="24" spans="1:17" ht="20.100000000000001" customHeight="1" x14ac:dyDescent="0.2">
      <c r="A24" s="80"/>
      <c r="B24" s="48">
        <v>1500</v>
      </c>
      <c r="C24" s="11">
        <f>((((B24/$C$22)/$G$22)*60)/(63360/($J$1*PI())))</f>
        <v>5.4455318124160774</v>
      </c>
      <c r="D24" s="12">
        <f>((((B24/$D$22)/$G$22)*60)/(63360/($J$1*PI())))</f>
        <v>9.8505161447526479</v>
      </c>
      <c r="E24" s="12">
        <f>((((B24/$E$22)/$G$22)*60)/(63360/($J$1*PI())))</f>
        <v>15.465310347261656</v>
      </c>
      <c r="F24" s="12">
        <f>((((B24/$F$22)/$G$22)*60)/(63360/($J$1*PI())))</f>
        <v>22.413493256900956</v>
      </c>
      <c r="G24" s="95"/>
      <c r="H24" s="96"/>
      <c r="I24" s="78"/>
      <c r="J24" s="49">
        <v>4</v>
      </c>
      <c r="K24" s="28">
        <f>((((63360/($J$1*PI()))*$J24)/60)*$O$22)*$K$22</f>
        <v>1101.8207599705338</v>
      </c>
      <c r="L24" s="29">
        <f>((((63360/($J$1*PI()))*$J24)/60)*$O$22)*$L$22</f>
        <v>609.10513843441481</v>
      </c>
      <c r="M24" s="29">
        <f>((((63360/($J$1*PI()))*$J24)/60)*$O$22)*$M$22</f>
        <v>387.96505632765275</v>
      </c>
      <c r="N24" s="29">
        <f>((((63360/($J$1*PI()))*$J24)/60)*$O$22)*$N$22</f>
        <v>267.6958888660804</v>
      </c>
      <c r="O24" s="95"/>
      <c r="P24" s="96"/>
      <c r="Q24" s="80"/>
    </row>
    <row r="25" spans="1:17" ht="20.100000000000001" customHeight="1" x14ac:dyDescent="0.2">
      <c r="A25" s="80"/>
      <c r="B25" s="48">
        <v>2000</v>
      </c>
      <c r="C25" s="11">
        <f>((((B25/$C$22)/$G$22)*60)/(63360/($J$1*PI())))</f>
        <v>7.260709083221438</v>
      </c>
      <c r="D25" s="12">
        <f>((((B25/$D$22)/$G$22)*60)/(63360/($J$1*PI())))</f>
        <v>13.134021526336864</v>
      </c>
      <c r="E25" s="12">
        <f>((((B25/$E$22)/$G$22)*60)/(63360/($J$1*PI())))</f>
        <v>20.620413796348881</v>
      </c>
      <c r="F25" s="12">
        <f>((((B25/$F$22)/$G$22)*60)/(63360/($J$1*PI())))</f>
        <v>29.884657675867942</v>
      </c>
      <c r="G25" s="95"/>
      <c r="H25" s="96"/>
      <c r="I25" s="78"/>
      <c r="J25" s="49">
        <v>6</v>
      </c>
      <c r="K25" s="28">
        <f>((((63360/($J$1*PI()))*$J25)/60)*$O$22)*$K$22</f>
        <v>1652.7311399558007</v>
      </c>
      <c r="L25" s="30">
        <f>((((63360/($J$1*PI()))*$J25)/60)*$O$22)*$L$22</f>
        <v>913.65770765162222</v>
      </c>
      <c r="M25" s="29">
        <f>((((63360/($J$1*PI()))*$J25)/60)*$O$22)*$M$22</f>
        <v>581.94758449147912</v>
      </c>
      <c r="N25" s="29">
        <f>((((63360/($J$1*PI()))*$J25)/60)*$O$22)*$N$22</f>
        <v>401.54383329912054</v>
      </c>
      <c r="O25" s="95"/>
      <c r="P25" s="96"/>
      <c r="Q25" s="80"/>
    </row>
    <row r="26" spans="1:17" ht="20.100000000000001" customHeight="1" x14ac:dyDescent="0.2">
      <c r="A26" s="80"/>
      <c r="B26" s="48">
        <v>2500</v>
      </c>
      <c r="C26" s="11">
        <f>((((B26/$C$22)/$G$22)*60)/(63360/($J$1*PI())))</f>
        <v>9.075886354026796</v>
      </c>
      <c r="D26" s="12">
        <f>((((B26/$D$22)/$G$22)*60)/(63360/($J$1*PI())))</f>
        <v>16.417526907921083</v>
      </c>
      <c r="E26" s="12">
        <f>((((B26/$E$22)/$G$22)*60)/(63360/($J$1*PI())))</f>
        <v>25.775517245436102</v>
      </c>
      <c r="F26" s="12">
        <f>((((B26/$F$22)/$G$22)*60)/(63360/($J$1*PI())))</f>
        <v>37.355822094834927</v>
      </c>
      <c r="G26" s="95"/>
      <c r="H26" s="96"/>
      <c r="I26" s="78"/>
      <c r="J26" s="49">
        <v>8</v>
      </c>
      <c r="K26" s="28">
        <f>((((63360/($J$1*PI()))*$J26)/60)*$O$22)*$K$22</f>
        <v>2203.6415199410676</v>
      </c>
      <c r="L26" s="30">
        <f>((((63360/($J$1*PI()))*$J26)/60)*$O$22)*$L$22</f>
        <v>1218.2102768688296</v>
      </c>
      <c r="M26" s="30">
        <f>((((63360/($J$1*PI()))*$J26)/60)*$O$22)*$M$22</f>
        <v>775.93011265530549</v>
      </c>
      <c r="N26" s="29">
        <f>((((63360/($J$1*PI()))*$J26)/60)*$O$22)*$N$22</f>
        <v>535.39177773216079</v>
      </c>
      <c r="O26" s="95"/>
      <c r="P26" s="96"/>
      <c r="Q26" s="80"/>
    </row>
    <row r="27" spans="1:17" ht="20.100000000000001" customHeight="1" x14ac:dyDescent="0.2">
      <c r="A27" s="80"/>
      <c r="B27" s="48">
        <v>3000</v>
      </c>
      <c r="C27" s="11">
        <f>((((B27/$C$22)/$G$22)*60)/(63360/($J$1*PI())))</f>
        <v>10.891063624832155</v>
      </c>
      <c r="D27" s="12">
        <f>((((B27/$D$22)/$G$22)*60)/(63360/($J$1*PI())))</f>
        <v>19.701032289505296</v>
      </c>
      <c r="E27" s="12">
        <f>((((B27/$E$22)/$G$22)*60)/(63360/($J$1*PI())))</f>
        <v>30.930620694523313</v>
      </c>
      <c r="F27" s="12">
        <f>((((B27/$F$22)/$G$22)*60)/(63360/($J$1*PI())))</f>
        <v>44.826986513801913</v>
      </c>
      <c r="G27" s="95"/>
      <c r="H27" s="96"/>
      <c r="I27" s="78"/>
      <c r="J27" s="49">
        <v>10</v>
      </c>
      <c r="K27" s="28">
        <f>((((63360/($J$1*PI()))*$J27)/60)*$O$22)*$K$22</f>
        <v>2754.551899926334</v>
      </c>
      <c r="L27" s="30">
        <f>((((63360/($J$1*PI()))*$J27)/60)*$O$22)*$L$22</f>
        <v>1522.7628460860369</v>
      </c>
      <c r="M27" s="30">
        <f>((((63360/($J$1*PI()))*$J27)/60)*$O$22)*$M$22</f>
        <v>969.91264081913175</v>
      </c>
      <c r="N27" s="30">
        <f>((((63360/($J$1*PI()))*$J27)/60)*$O$22)*$N$22</f>
        <v>669.23972216520087</v>
      </c>
      <c r="O27" s="95"/>
      <c r="P27" s="96"/>
      <c r="Q27" s="80"/>
    </row>
    <row r="28" spans="1:17" ht="20.100000000000001" customHeight="1" x14ac:dyDescent="0.2">
      <c r="A28" s="80"/>
      <c r="B28" s="48">
        <v>3500</v>
      </c>
      <c r="C28" s="11">
        <f>((((B28/$C$22)/$G$22)*60)/(63360/($J$1*PI())))</f>
        <v>12.706240895637514</v>
      </c>
      <c r="D28" s="12">
        <f>((((B28/$D$22)/$G$22)*60)/(63360/($J$1*PI())))</f>
        <v>22.984537671089512</v>
      </c>
      <c r="E28" s="12">
        <f>((((B28/$E$22)/$G$22)*60)/(63360/($J$1*PI())))</f>
        <v>36.085724143610541</v>
      </c>
      <c r="F28" s="12">
        <f>((((B28/$F$22)/$G$22)*60)/(63360/($J$1*PI())))</f>
        <v>52.298150932768891</v>
      </c>
      <c r="G28" s="95"/>
      <c r="H28" s="96"/>
      <c r="I28" s="78"/>
      <c r="J28" s="49">
        <v>12</v>
      </c>
      <c r="K28" s="28">
        <f>((((63360/($J$1*PI()))*$J28)/60)*$O$22)*$K$22</f>
        <v>3305.4622799116014</v>
      </c>
      <c r="L28" s="30">
        <f>((((63360/($J$1*PI()))*$J28)/60)*$O$22)*$L$22</f>
        <v>1827.3154153032444</v>
      </c>
      <c r="M28" s="30">
        <f>((((63360/($J$1*PI()))*$J28)/60)*$O$22)*$M$22</f>
        <v>1163.8951689829582</v>
      </c>
      <c r="N28" s="30">
        <f>((((63360/($J$1*PI()))*$J28)/60)*$O$22)*$N$22</f>
        <v>803.08766659824107</v>
      </c>
      <c r="O28" s="95"/>
      <c r="P28" s="96"/>
      <c r="Q28" s="80"/>
    </row>
    <row r="29" spans="1:17" ht="20.100000000000001" customHeight="1" x14ac:dyDescent="0.2">
      <c r="A29" s="80"/>
      <c r="B29" s="48">
        <v>4000</v>
      </c>
      <c r="C29" s="11">
        <f>((((B29/$C$22)/$G$22)*60)/(63360/($J$1*PI())))</f>
        <v>14.521418166442876</v>
      </c>
      <c r="D29" s="12">
        <f>((((B29/$D$22)/$G$22)*60)/(63360/($J$1*PI())))</f>
        <v>26.268043052673729</v>
      </c>
      <c r="E29" s="12">
        <f>((((B29/$E$22)/$G$22)*60)/(63360/($J$1*PI())))</f>
        <v>41.240827592697762</v>
      </c>
      <c r="F29" s="12">
        <f>((((B29/$F$22)/$G$22)*60)/(63360/($J$1*PI())))</f>
        <v>59.769315351735884</v>
      </c>
      <c r="G29" s="95"/>
      <c r="H29" s="96"/>
      <c r="I29" s="78"/>
      <c r="J29" s="49">
        <v>14</v>
      </c>
      <c r="K29" s="28">
        <f>((((63360/($J$1*PI()))*$J29)/60)*$O$22)*$K$22</f>
        <v>3856.3726598968683</v>
      </c>
      <c r="L29" s="30">
        <f>((((63360/($J$1*PI()))*$J29)/60)*$O$22)*$L$22</f>
        <v>2131.867984520452</v>
      </c>
      <c r="M29" s="30">
        <f>((((63360/($J$1*PI()))*$J29)/60)*$O$22)*$M$22</f>
        <v>1357.8776971467846</v>
      </c>
      <c r="N29" s="30">
        <f>((((63360/($J$1*PI()))*$J29)/60)*$O$22)*$N$22</f>
        <v>936.93561103128127</v>
      </c>
      <c r="O29" s="95"/>
      <c r="P29" s="96"/>
      <c r="Q29" s="80"/>
    </row>
    <row r="30" spans="1:17" ht="20.100000000000001" customHeight="1" x14ac:dyDescent="0.2">
      <c r="A30" s="80"/>
      <c r="B30" s="48">
        <v>4500</v>
      </c>
      <c r="C30" s="11">
        <f>((((B30/$C$22)/$G$22)*60)/(63360/($J$1*PI())))</f>
        <v>16.336595437248231</v>
      </c>
      <c r="D30" s="12">
        <f>((((B30/$D$22)/$G$22)*60)/(63360/($J$1*PI())))</f>
        <v>29.551548434257946</v>
      </c>
      <c r="E30" s="12">
        <f>((((B30/$E$22)/$G$22)*60)/(63360/($J$1*PI())))</f>
        <v>46.395931041784976</v>
      </c>
      <c r="F30" s="12">
        <f>((((B30/$F$22)/$G$22)*60)/(63360/($J$1*PI())))</f>
        <v>67.240479770702862</v>
      </c>
      <c r="G30" s="95"/>
      <c r="H30" s="96"/>
      <c r="I30" s="78"/>
      <c r="J30" s="49">
        <v>16</v>
      </c>
      <c r="K30" s="28">
        <f>((((63360/($J$1*PI()))*$J30)/60)*$O$22)*$K$22</f>
        <v>4407.2830398821352</v>
      </c>
      <c r="L30" s="30">
        <f>((((63360/($J$1*PI()))*$J30)/60)*$O$22)*$L$22</f>
        <v>2436.4205537376592</v>
      </c>
      <c r="M30" s="30">
        <f>((((63360/($J$1*PI()))*$J30)/60)*$O$22)*$M$22</f>
        <v>1551.860225310611</v>
      </c>
      <c r="N30" s="30">
        <f>((((63360/($J$1*PI()))*$J30)/60)*$O$22)*$N$22</f>
        <v>1070.7835554643216</v>
      </c>
      <c r="O30" s="95"/>
      <c r="P30" s="96"/>
      <c r="Q30" s="80"/>
    </row>
    <row r="31" spans="1:17" ht="20.100000000000001" customHeight="1" x14ac:dyDescent="0.2">
      <c r="A31" s="80"/>
      <c r="B31" s="48">
        <v>5000</v>
      </c>
      <c r="C31" s="11">
        <f>((((B31/$C$22)/$G$22)*60)/(63360/($J$1*PI())))</f>
        <v>18.151772708053592</v>
      </c>
      <c r="D31" s="12">
        <f>((((B31/$D$22)/$G$22)*60)/(63360/($J$1*PI())))</f>
        <v>32.835053815842166</v>
      </c>
      <c r="E31" s="12">
        <f>((((B31/$E$22)/$G$22)*60)/(63360/($J$1*PI())))</f>
        <v>51.551034490872205</v>
      </c>
      <c r="F31" s="12">
        <f>((((B31/$F$22)/$G$22)*60)/(63360/($J$1*PI())))</f>
        <v>74.711644189669855</v>
      </c>
      <c r="G31" s="95"/>
      <c r="H31" s="96"/>
      <c r="I31" s="78"/>
      <c r="J31" s="49">
        <v>18</v>
      </c>
      <c r="K31" s="31">
        <f>((((63360/($J$1*PI()))*$J31)/60)*$O$22)*$K$22</f>
        <v>4958.1934198674016</v>
      </c>
      <c r="L31" s="30">
        <f>((((63360/($J$1*PI()))*$J31)/60)*$O$22)*$L$22</f>
        <v>2740.9731229548665</v>
      </c>
      <c r="M31" s="30">
        <f>((((63360/($J$1*PI()))*$J31)/60)*$O$22)*$M$22</f>
        <v>1745.8427534744371</v>
      </c>
      <c r="N31" s="30">
        <f>((((63360/($J$1*PI()))*$J31)/60)*$O$22)*$N$22</f>
        <v>1204.6314998973614</v>
      </c>
      <c r="O31" s="95"/>
      <c r="P31" s="96"/>
      <c r="Q31" s="80"/>
    </row>
    <row r="32" spans="1:17" ht="20.100000000000001" customHeight="1" x14ac:dyDescent="0.2">
      <c r="A32" s="80"/>
      <c r="B32" s="48">
        <v>5500</v>
      </c>
      <c r="C32" s="11">
        <f>((((B32/$C$22)/$G$22)*60)/(63360/($J$1*PI())))</f>
        <v>19.966949978858953</v>
      </c>
      <c r="D32" s="12">
        <f>((((B32/$D$22)/$G$22)*60)/(63360/($J$1*PI())))</f>
        <v>36.118559197426379</v>
      </c>
      <c r="E32" s="12">
        <f>((((B32/$E$22)/$G$22)*60)/(63360/($J$1*PI())))</f>
        <v>56.706137939959412</v>
      </c>
      <c r="F32" s="12">
        <f>((((B32/$F$22)/$G$22)*60)/(63360/($J$1*PI())))</f>
        <v>82.182808608636847</v>
      </c>
      <c r="G32" s="95"/>
      <c r="H32" s="96"/>
      <c r="I32" s="78"/>
      <c r="J32" s="49">
        <v>20</v>
      </c>
      <c r="K32" s="31">
        <f>((((63360/($J$1*PI()))*$J32)/60)*$O$22)*$K$22</f>
        <v>5509.1037998526681</v>
      </c>
      <c r="L32" s="30">
        <f>((((63360/($J$1*PI()))*$J32)/60)*$O$22)*$L$22</f>
        <v>3045.5256921720738</v>
      </c>
      <c r="M32" s="30">
        <f>((((63360/($J$1*PI()))*$J32)/60)*$O$22)*$M$22</f>
        <v>1939.8252816382635</v>
      </c>
      <c r="N32" s="30">
        <f>((((63360/($J$1*PI()))*$J32)/60)*$O$22)*$N$22</f>
        <v>1338.4794443304017</v>
      </c>
      <c r="O32" s="95"/>
      <c r="P32" s="96"/>
      <c r="Q32" s="80"/>
    </row>
    <row r="33" spans="1:17" ht="20.100000000000001" customHeight="1" x14ac:dyDescent="0.2">
      <c r="A33" s="80"/>
      <c r="B33" s="48">
        <v>6000</v>
      </c>
      <c r="C33" s="11">
        <f>((((B33/$C$22)/$G$22)*60)/(63360/($J$1*PI())))</f>
        <v>21.78212724966431</v>
      </c>
      <c r="D33" s="12">
        <f>((((B33/$D$22)/$G$22)*60)/(63360/($J$1*PI())))</f>
        <v>39.402064579010592</v>
      </c>
      <c r="E33" s="12">
        <f>((((B33/$E$22)/$G$22)*60)/(63360/($J$1*PI())))</f>
        <v>61.861241389046626</v>
      </c>
      <c r="F33" s="12">
        <f>((((B33/$F$22)/$G$22)*60)/(63360/($J$1*PI())))</f>
        <v>89.653973027603826</v>
      </c>
      <c r="G33" s="95"/>
      <c r="H33" s="96"/>
      <c r="I33" s="78"/>
      <c r="J33" s="49">
        <v>22</v>
      </c>
      <c r="K33" s="31">
        <f>((((63360/($J$1*PI()))*$J33)/60)*$O$22)*$K$22</f>
        <v>6060.0141798379354</v>
      </c>
      <c r="L33" s="30">
        <f>((((63360/($J$1*PI()))*$J33)/60)*$O$22)*$L$22</f>
        <v>3350.0782613892816</v>
      </c>
      <c r="M33" s="30">
        <f>((((63360/($J$1*PI()))*$J33)/60)*$O$22)*$M$22</f>
        <v>2133.8078098020901</v>
      </c>
      <c r="N33" s="30">
        <f>((((63360/($J$1*PI()))*$J33)/60)*$O$22)*$N$22</f>
        <v>1472.3273887634421</v>
      </c>
      <c r="O33" s="95"/>
      <c r="P33" s="96"/>
      <c r="Q33" s="80"/>
    </row>
    <row r="34" spans="1:17" ht="20.100000000000001" customHeight="1" x14ac:dyDescent="0.2">
      <c r="A34" s="80"/>
      <c r="B34" s="48">
        <v>6500</v>
      </c>
      <c r="C34" s="11">
        <f>((((B34/$C$22)/$G$22)*60)/(63360/($J$1*PI())))</f>
        <v>23.597304520469667</v>
      </c>
      <c r="D34" s="12">
        <f>((((B34/$D$22)/$G$22)*60)/(63360/($J$1*PI())))</f>
        <v>42.685569960594812</v>
      </c>
      <c r="E34" s="12">
        <f>((((B34/$E$22)/$G$22)*60)/(63360/($J$1*PI())))</f>
        <v>67.016344838133861</v>
      </c>
      <c r="F34" s="12">
        <f>((((B34/$F$22)/$G$22)*60)/(63360/($J$1*PI())))</f>
        <v>97.125137446570804</v>
      </c>
      <c r="G34" s="95"/>
      <c r="H34" s="96"/>
      <c r="I34" s="78"/>
      <c r="J34" s="49">
        <v>24</v>
      </c>
      <c r="K34" s="31">
        <f>((((63360/($J$1*PI()))*$J34)/60)*$O$22)*$K$22</f>
        <v>6610.9245598232028</v>
      </c>
      <c r="L34" s="30">
        <f>((((63360/($J$1*PI()))*$J34)/60)*$O$22)*$L$22</f>
        <v>3654.6308306064889</v>
      </c>
      <c r="M34" s="30">
        <f>((((63360/($J$1*PI()))*$J34)/60)*$O$22)*$M$22</f>
        <v>2327.7903379659165</v>
      </c>
      <c r="N34" s="30">
        <f>((((63360/($J$1*PI()))*$J34)/60)*$O$22)*$N$22</f>
        <v>1606.1753331964821</v>
      </c>
      <c r="O34" s="95"/>
      <c r="P34" s="96"/>
      <c r="Q34" s="80"/>
    </row>
    <row r="35" spans="1:17" ht="20.100000000000001" customHeight="1" x14ac:dyDescent="0.2">
      <c r="A35" s="80"/>
      <c r="B35" s="48">
        <v>7000</v>
      </c>
      <c r="C35" s="11">
        <f>((((B35/$C$22)/$G$22)*60)/(63360/($J$1*PI())))</f>
        <v>25.412481791275027</v>
      </c>
      <c r="D35" s="12">
        <f>((((B35/$D$22)/$G$22)*60)/(63360/($J$1*PI())))</f>
        <v>45.969075342179025</v>
      </c>
      <c r="E35" s="12">
        <f>((((B35/$E$22)/$G$22)*60)/(63360/($J$1*PI())))</f>
        <v>72.171448287221082</v>
      </c>
      <c r="F35" s="12">
        <f>((((B35/$F$22)/$G$22)*60)/(63360/($J$1*PI())))</f>
        <v>104.59630186553778</v>
      </c>
      <c r="G35" s="95"/>
      <c r="H35" s="96"/>
      <c r="I35" s="78"/>
      <c r="J35" s="49">
        <v>26</v>
      </c>
      <c r="K35" s="31">
        <f>((((63360/($J$1*PI()))*$J35)/60)*$O$22)*$K$22</f>
        <v>7161.8349398084692</v>
      </c>
      <c r="L35" s="30">
        <f>((((63360/($J$1*PI()))*$J35)/60)*$O$22)*$L$22</f>
        <v>3959.1833998236966</v>
      </c>
      <c r="M35" s="30">
        <f>((((63360/($J$1*PI()))*$J35)/60)*$O$22)*$M$22</f>
        <v>2521.7728661297429</v>
      </c>
      <c r="N35" s="30">
        <f>((((63360/($J$1*PI()))*$J35)/60)*$O$22)*$N$22</f>
        <v>1740.0232776295225</v>
      </c>
      <c r="O35" s="95"/>
      <c r="P35" s="96"/>
      <c r="Q35" s="80"/>
    </row>
    <row r="36" spans="1:17" ht="20.100000000000001" customHeight="1" x14ac:dyDescent="0.2">
      <c r="A36" s="80"/>
      <c r="B36" s="48">
        <v>7500</v>
      </c>
      <c r="C36" s="11">
        <f>((((B36/$C$22)/$G$22)*60)/(63360/($J$1*PI())))</f>
        <v>27.227659062080384</v>
      </c>
      <c r="D36" s="12">
        <f>((((B36/$D$22)/$G$22)*60)/(63360/($J$1*PI())))</f>
        <v>49.252580723763245</v>
      </c>
      <c r="E36" s="12">
        <f>((((B36/$E$22)/$G$22)*60)/(63360/($J$1*PI())))</f>
        <v>77.326551736308289</v>
      </c>
      <c r="F36" s="12">
        <f>((((B36/$F$22)/$G$22)*60)/(63360/($J$1*PI())))</f>
        <v>112.0674662845048</v>
      </c>
      <c r="G36" s="95"/>
      <c r="H36" s="96"/>
      <c r="I36" s="78"/>
      <c r="J36" s="49">
        <v>28</v>
      </c>
      <c r="K36" s="31">
        <f>((((63360/($J$1*PI()))*$J36)/60)*$O$22)*$K$22</f>
        <v>7712.7453197937366</v>
      </c>
      <c r="L36" s="58">
        <f>((((63360/($J$1*PI()))*$J36)/60)*$O$22)*$L$22</f>
        <v>4263.7359690409039</v>
      </c>
      <c r="M36" s="30">
        <f>((((63360/($J$1*PI()))*$J36)/60)*$O$22)*$M$22</f>
        <v>2715.7553942935692</v>
      </c>
      <c r="N36" s="30">
        <f>((((63360/($J$1*PI()))*$J36)/60)*$O$22)*$N$22</f>
        <v>1873.8712220625625</v>
      </c>
      <c r="O36" s="95"/>
      <c r="P36" s="96"/>
      <c r="Q36" s="80"/>
    </row>
    <row r="37" spans="1:17" ht="20.100000000000001" customHeight="1" x14ac:dyDescent="0.2">
      <c r="A37" s="80"/>
      <c r="B37" s="57">
        <v>8000</v>
      </c>
      <c r="C37" s="11">
        <f>((((B37/$C$22)/$G$22)*60)/(63360/($J$1*PI())))</f>
        <v>29.042836332885752</v>
      </c>
      <c r="D37" s="12">
        <f>((((B37/$D$22)/$G$22)*60)/(63360/($J$1*PI())))</f>
        <v>52.536086105347458</v>
      </c>
      <c r="E37" s="12">
        <f>((((B37/$E$22)/$G$22)*60)/(63360/($J$1*PI())))</f>
        <v>82.481655185395525</v>
      </c>
      <c r="F37" s="12">
        <f>((((B37/$F$22)/$G$22)*60)/(63360/($J$1*PI())))</f>
        <v>119.53863070347177</v>
      </c>
      <c r="G37" s="97"/>
      <c r="H37" s="98"/>
      <c r="I37" s="78"/>
      <c r="J37" s="50">
        <v>30</v>
      </c>
      <c r="K37" s="31">
        <f>((((63360/($J$1*PI()))*$J37)/60)*$O$22)*$K$22</f>
        <v>8263.655699779003</v>
      </c>
      <c r="L37" s="58">
        <f>((((63360/($J$1*PI()))*$J37)/60)*$O$22)*$L$22</f>
        <v>4568.2885382581117</v>
      </c>
      <c r="M37" s="30">
        <f>((((63360/($J$1*PI()))*$J37)/60)*$O$22)*$M$22</f>
        <v>2909.7379224573956</v>
      </c>
      <c r="N37" s="30">
        <f>((((63360/($J$1*PI()))*$J37)/60)*$O$22)*$N$22</f>
        <v>2007.7191664956028</v>
      </c>
      <c r="O37" s="97"/>
      <c r="P37" s="98"/>
      <c r="Q37" s="80"/>
    </row>
    <row r="38" spans="1:17" x14ac:dyDescent="0.2">
      <c r="A38" s="3"/>
      <c r="B38" s="78"/>
      <c r="C38" s="78"/>
      <c r="D38" s="78"/>
      <c r="E38" s="78"/>
      <c r="F38" s="78"/>
      <c r="G38" s="78"/>
      <c r="H38" s="78"/>
      <c r="I38" s="78"/>
      <c r="J38" s="78"/>
      <c r="K38" s="79"/>
      <c r="L38" s="79"/>
      <c r="M38" s="79"/>
      <c r="N38" s="79"/>
      <c r="O38" s="79"/>
      <c r="P38" s="79"/>
      <c r="Q38" s="4"/>
    </row>
  </sheetData>
  <mergeCells count="13">
    <mergeCell ref="A1:B1"/>
    <mergeCell ref="Q2:Q18"/>
    <mergeCell ref="I21:I37"/>
    <mergeCell ref="G23:H37"/>
    <mergeCell ref="O23:P37"/>
    <mergeCell ref="A2:A18"/>
    <mergeCell ref="A21:A37"/>
    <mergeCell ref="B38:P38"/>
    <mergeCell ref="Q21:Q37"/>
    <mergeCell ref="B19:P19"/>
    <mergeCell ref="I2:I18"/>
    <mergeCell ref="G4:H18"/>
    <mergeCell ref="O4:P18"/>
  </mergeCells>
  <printOptions horizontalCentered="1" verticalCentered="1"/>
  <pageMargins left="0.25" right="0.25" top="0.25" bottom="0.25" header="0.125" footer="0.125"/>
  <pageSetup orientation="landscape" r:id="rId1"/>
  <headerFooter alignWithMargins="0">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38"/>
  <sheetViews>
    <sheetView zoomScaleNormal="100" workbookViewId="0">
      <selection activeCell="I1" sqref="I1"/>
    </sheetView>
  </sheetViews>
  <sheetFormatPr defaultRowHeight="15" x14ac:dyDescent="0.2"/>
  <cols>
    <col min="1" max="1" width="9.7109375" style="1" customWidth="1"/>
    <col min="2" max="9" width="8.7109375" style="1" customWidth="1"/>
    <col min="10" max="10" width="1.7109375" style="1" customWidth="1"/>
    <col min="11" max="18" width="8.7109375" style="1" customWidth="1"/>
    <col min="19" max="19" width="9.7109375" style="1" customWidth="1"/>
    <col min="20" max="16384" width="9.140625" style="1"/>
  </cols>
  <sheetData>
    <row r="1" spans="1:19" ht="39.950000000000003" customHeight="1" x14ac:dyDescent="0.2">
      <c r="A1" s="91" t="s">
        <v>12</v>
      </c>
      <c r="B1" s="91"/>
      <c r="C1" s="67">
        <v>255</v>
      </c>
      <c r="D1" s="14">
        <v>75</v>
      </c>
      <c r="E1" s="18">
        <v>17</v>
      </c>
      <c r="F1" s="14"/>
      <c r="G1" s="15"/>
      <c r="H1" s="15" t="s">
        <v>14</v>
      </c>
      <c r="I1" s="19">
        <f>(((($C$1*($D$1/100))*2)/25.4)+$E$1)-1.8</f>
        <v>30.259055118110236</v>
      </c>
      <c r="J1" s="16" t="s">
        <v>13</v>
      </c>
      <c r="K1" s="7"/>
      <c r="L1" s="6"/>
      <c r="M1" s="7"/>
      <c r="N1" s="6"/>
      <c r="O1" s="7"/>
      <c r="P1" s="6"/>
      <c r="Q1" s="8"/>
      <c r="R1" s="7"/>
      <c r="S1" s="7"/>
    </row>
    <row r="2" spans="1:19" s="2" customFormat="1" ht="20.100000000000001" customHeight="1" x14ac:dyDescent="0.2">
      <c r="A2" s="92" t="s">
        <v>10</v>
      </c>
      <c r="B2" s="32" t="s">
        <v>0</v>
      </c>
      <c r="C2" s="36" t="s">
        <v>1</v>
      </c>
      <c r="D2" s="36" t="s">
        <v>2</v>
      </c>
      <c r="E2" s="36" t="s">
        <v>3</v>
      </c>
      <c r="F2" s="36" t="s">
        <v>4</v>
      </c>
      <c r="G2" s="36" t="s">
        <v>5</v>
      </c>
      <c r="H2" s="36" t="s">
        <v>6</v>
      </c>
      <c r="I2" s="37" t="s">
        <v>7</v>
      </c>
      <c r="J2" s="81"/>
      <c r="K2" s="32" t="s">
        <v>8</v>
      </c>
      <c r="L2" s="36" t="s">
        <v>1</v>
      </c>
      <c r="M2" s="36" t="s">
        <v>2</v>
      </c>
      <c r="N2" s="36" t="s">
        <v>3</v>
      </c>
      <c r="O2" s="36" t="s">
        <v>4</v>
      </c>
      <c r="P2" s="36" t="s">
        <v>5</v>
      </c>
      <c r="Q2" s="36" t="s">
        <v>6</v>
      </c>
      <c r="R2" s="37" t="s">
        <v>7</v>
      </c>
      <c r="S2" s="92" t="s">
        <v>10</v>
      </c>
    </row>
    <row r="3" spans="1:19" ht="20.100000000000001" customHeight="1" x14ac:dyDescent="0.2">
      <c r="A3" s="92"/>
      <c r="B3" s="38"/>
      <c r="C3" s="69">
        <v>3.59</v>
      </c>
      <c r="D3" s="69">
        <v>2.19</v>
      </c>
      <c r="E3" s="69">
        <v>1.41</v>
      </c>
      <c r="F3" s="69">
        <v>1</v>
      </c>
      <c r="G3" s="69">
        <v>0.83</v>
      </c>
      <c r="H3" s="41">
        <v>3.21</v>
      </c>
      <c r="I3" s="43" t="s">
        <v>9</v>
      </c>
      <c r="J3" s="81"/>
      <c r="K3" s="33"/>
      <c r="L3" s="40">
        <f>$C$3</f>
        <v>3.59</v>
      </c>
      <c r="M3" s="40">
        <f>$D$3</f>
        <v>2.19</v>
      </c>
      <c r="N3" s="40">
        <f>$E$3</f>
        <v>1.41</v>
      </c>
      <c r="O3" s="40">
        <f>$F$3</f>
        <v>1</v>
      </c>
      <c r="P3" s="40">
        <f>$G$3</f>
        <v>0.83</v>
      </c>
      <c r="Q3" s="41">
        <f>$H$3</f>
        <v>3.21</v>
      </c>
      <c r="R3" s="42" t="s">
        <v>9</v>
      </c>
      <c r="S3" s="92"/>
    </row>
    <row r="4" spans="1:19" ht="20.100000000000001" customHeight="1" thickBot="1" x14ac:dyDescent="0.25">
      <c r="A4" s="92"/>
      <c r="B4" s="38">
        <v>1000</v>
      </c>
      <c r="C4" s="9">
        <f t="shared" ref="C4:C18" si="0">((((B4/$C$3)/$H$3)*60)/(63360/($I$1*PI())))</f>
        <v>7.811633081625204</v>
      </c>
      <c r="D4" s="10">
        <f t="shared" ref="D4:D18" si="1">((((B4/$D$3)/$H$3)*60)/(63360/($I$1*PI())))</f>
        <v>12.805371124673279</v>
      </c>
      <c r="E4" s="10">
        <f t="shared" ref="E4:E18" si="2">((((B4/$E$3)/$H$3)*60)/(63360/($I$1*PI())))</f>
        <v>19.889193448960626</v>
      </c>
      <c r="F4" s="10">
        <f t="shared" ref="F4:F18" si="3">((((B4/$F$3)/$H$3)*60)/(63360/($I$1*PI())))</f>
        <v>28.043762763034479</v>
      </c>
      <c r="G4" s="10">
        <f t="shared" ref="G4:G18" si="4">((((B4/$G$3)/$H$3)*60)/(63360/($I$1*PI())))</f>
        <v>33.78766597955962</v>
      </c>
      <c r="H4" s="82" t="s">
        <v>8</v>
      </c>
      <c r="I4" s="83"/>
      <c r="J4" s="81"/>
      <c r="K4" s="34">
        <v>10</v>
      </c>
      <c r="L4" s="25">
        <f t="shared" ref="L4:L18" si="5">((((63360/($I$1*PI()))*$K4)/60)*$Q$3)*$L$3</f>
        <v>1280.1420516693684</v>
      </c>
      <c r="M4" s="71">
        <f t="shared" ref="M4:M18" si="6">((((63360/($I$1*PI()))*$K4)/60)*$Q$3)*$M$3</f>
        <v>780.92231007128601</v>
      </c>
      <c r="N4" s="20">
        <f t="shared" ref="N4:N18" si="7">((((63360/($I$1*PI()))*$K4)/60)*$H$3)*$E$3</f>
        <v>502.78559689521154</v>
      </c>
      <c r="O4" s="20">
        <f t="shared" ref="O4:O18" si="8">((((63360/($I$1*PI()))*$K4)/60)*$Q$3)*$O$3</f>
        <v>356.58552971291601</v>
      </c>
      <c r="P4" s="20">
        <f t="shared" ref="P4:P18" si="9">((((63360/($I$1*PI()))*$K4)/60)*$Q$3)*$P$3</f>
        <v>295.9659896617203</v>
      </c>
      <c r="Q4" s="88" t="s">
        <v>0</v>
      </c>
      <c r="R4" s="83"/>
      <c r="S4" s="92"/>
    </row>
    <row r="5" spans="1:19" ht="20.100000000000001" customHeight="1" thickBot="1" x14ac:dyDescent="0.25">
      <c r="A5" s="92"/>
      <c r="B5" s="38">
        <v>1500</v>
      </c>
      <c r="C5" s="9">
        <f t="shared" si="0"/>
        <v>11.717449622437805</v>
      </c>
      <c r="D5" s="10">
        <f t="shared" si="1"/>
        <v>19.208056687009915</v>
      </c>
      <c r="E5" s="10">
        <f t="shared" si="2"/>
        <v>29.833790173440939</v>
      </c>
      <c r="F5" s="10">
        <f t="shared" si="3"/>
        <v>42.065644144551719</v>
      </c>
      <c r="G5" s="10">
        <f t="shared" si="4"/>
        <v>50.681498969339415</v>
      </c>
      <c r="H5" s="84"/>
      <c r="I5" s="85"/>
      <c r="J5" s="81"/>
      <c r="K5" s="34">
        <v>15</v>
      </c>
      <c r="L5" s="26">
        <f t="shared" si="5"/>
        <v>1920.2130775040528</v>
      </c>
      <c r="M5" s="21">
        <f t="shared" si="6"/>
        <v>1171.3834651069292</v>
      </c>
      <c r="N5" s="72">
        <f t="shared" si="7"/>
        <v>754.17839534281734</v>
      </c>
      <c r="O5" s="20">
        <f t="shared" si="8"/>
        <v>534.87829456937402</v>
      </c>
      <c r="P5" s="20">
        <f t="shared" si="9"/>
        <v>443.94898449258039</v>
      </c>
      <c r="Q5" s="89"/>
      <c r="R5" s="85"/>
      <c r="S5" s="92"/>
    </row>
    <row r="6" spans="1:19" ht="20.100000000000001" customHeight="1" thickBot="1" x14ac:dyDescent="0.25">
      <c r="A6" s="92"/>
      <c r="B6" s="38">
        <v>2000</v>
      </c>
      <c r="C6" s="9">
        <f t="shared" si="0"/>
        <v>15.623266163250408</v>
      </c>
      <c r="D6" s="10">
        <f t="shared" si="1"/>
        <v>25.610742249346558</v>
      </c>
      <c r="E6" s="10">
        <f t="shared" si="2"/>
        <v>39.778386897921251</v>
      </c>
      <c r="F6" s="10">
        <f t="shared" si="3"/>
        <v>56.087525526068958</v>
      </c>
      <c r="G6" s="10">
        <f t="shared" si="4"/>
        <v>67.575331959119239</v>
      </c>
      <c r="H6" s="84"/>
      <c r="I6" s="85"/>
      <c r="J6" s="81"/>
      <c r="K6" s="34">
        <v>20</v>
      </c>
      <c r="L6" s="25">
        <f t="shared" si="5"/>
        <v>2560.2841033387367</v>
      </c>
      <c r="M6" s="23">
        <f t="shared" si="6"/>
        <v>1561.844620142572</v>
      </c>
      <c r="N6" s="24">
        <f t="shared" si="7"/>
        <v>1005.5711937904231</v>
      </c>
      <c r="O6" s="20">
        <f t="shared" si="8"/>
        <v>713.17105942583203</v>
      </c>
      <c r="P6" s="20">
        <f t="shared" si="9"/>
        <v>591.9319793234406</v>
      </c>
      <c r="Q6" s="89"/>
      <c r="R6" s="85"/>
      <c r="S6" s="92"/>
    </row>
    <row r="7" spans="1:19" ht="20.100000000000001" customHeight="1" thickBot="1" x14ac:dyDescent="0.25">
      <c r="A7" s="92"/>
      <c r="B7" s="38">
        <v>2500</v>
      </c>
      <c r="C7" s="9">
        <f t="shared" si="0"/>
        <v>19.529082704063008</v>
      </c>
      <c r="D7" s="10">
        <f t="shared" si="1"/>
        <v>32.013427811683194</v>
      </c>
      <c r="E7" s="10">
        <f t="shared" si="2"/>
        <v>49.722983622401557</v>
      </c>
      <c r="F7" s="10">
        <f t="shared" si="3"/>
        <v>70.109406907586191</v>
      </c>
      <c r="G7" s="10">
        <f t="shared" si="4"/>
        <v>84.469164948899035</v>
      </c>
      <c r="H7" s="84"/>
      <c r="I7" s="85"/>
      <c r="J7" s="81"/>
      <c r="K7" s="34">
        <v>25</v>
      </c>
      <c r="L7" s="25">
        <f t="shared" si="5"/>
        <v>3200.3551291734211</v>
      </c>
      <c r="M7" s="26">
        <f t="shared" si="6"/>
        <v>1952.3057751782151</v>
      </c>
      <c r="N7" s="21">
        <f t="shared" si="7"/>
        <v>1256.9639922380288</v>
      </c>
      <c r="O7" s="72">
        <f t="shared" si="8"/>
        <v>891.46382428229003</v>
      </c>
      <c r="P7" s="20">
        <f t="shared" si="9"/>
        <v>739.91497415430069</v>
      </c>
      <c r="Q7" s="89"/>
      <c r="R7" s="85"/>
      <c r="S7" s="92"/>
    </row>
    <row r="8" spans="1:19" ht="20.100000000000001" customHeight="1" thickBot="1" x14ac:dyDescent="0.25">
      <c r="A8" s="92"/>
      <c r="B8" s="38">
        <v>3000</v>
      </c>
      <c r="C8" s="9">
        <f t="shared" si="0"/>
        <v>23.434899244875609</v>
      </c>
      <c r="D8" s="10">
        <f t="shared" si="1"/>
        <v>38.41611337401983</v>
      </c>
      <c r="E8" s="10">
        <f t="shared" si="2"/>
        <v>59.667580346881877</v>
      </c>
      <c r="F8" s="10">
        <f t="shared" si="3"/>
        <v>84.131288289103438</v>
      </c>
      <c r="G8" s="10">
        <f t="shared" si="4"/>
        <v>101.36299793867883</v>
      </c>
      <c r="H8" s="84"/>
      <c r="I8" s="85"/>
      <c r="J8" s="81"/>
      <c r="K8" s="34">
        <v>30</v>
      </c>
      <c r="L8" s="25">
        <f t="shared" si="5"/>
        <v>3840.4261550081055</v>
      </c>
      <c r="M8" s="25">
        <f t="shared" si="6"/>
        <v>2342.7669302138584</v>
      </c>
      <c r="N8" s="23">
        <f t="shared" si="7"/>
        <v>1508.3567906856347</v>
      </c>
      <c r="O8" s="24">
        <f t="shared" si="8"/>
        <v>1069.756589138748</v>
      </c>
      <c r="P8" s="20">
        <f t="shared" si="9"/>
        <v>887.89796898516079</v>
      </c>
      <c r="Q8" s="89"/>
      <c r="R8" s="85"/>
      <c r="S8" s="92"/>
    </row>
    <row r="9" spans="1:19" ht="20.100000000000001" customHeight="1" thickBot="1" x14ac:dyDescent="0.25">
      <c r="A9" s="92"/>
      <c r="B9" s="38">
        <v>3500</v>
      </c>
      <c r="C9" s="9">
        <f t="shared" si="0"/>
        <v>27.340715785688211</v>
      </c>
      <c r="D9" s="10">
        <f t="shared" si="1"/>
        <v>44.818798936356472</v>
      </c>
      <c r="E9" s="10">
        <f t="shared" si="2"/>
        <v>69.612177071362183</v>
      </c>
      <c r="F9" s="10">
        <f t="shared" si="3"/>
        <v>98.153169670620684</v>
      </c>
      <c r="G9" s="10">
        <f t="shared" si="4"/>
        <v>118.25683092845867</v>
      </c>
      <c r="H9" s="84"/>
      <c r="I9" s="85"/>
      <c r="J9" s="81"/>
      <c r="K9" s="34">
        <v>35</v>
      </c>
      <c r="L9" s="25">
        <f t="shared" si="5"/>
        <v>4480.4971808427899</v>
      </c>
      <c r="M9" s="25">
        <f t="shared" si="6"/>
        <v>2733.2280852495019</v>
      </c>
      <c r="N9" s="26">
        <f t="shared" si="7"/>
        <v>1759.7495891332408</v>
      </c>
      <c r="O9" s="21">
        <f t="shared" si="8"/>
        <v>1248.0493539952063</v>
      </c>
      <c r="P9" s="22">
        <f t="shared" si="9"/>
        <v>1035.8809638160212</v>
      </c>
      <c r="Q9" s="89"/>
      <c r="R9" s="85"/>
      <c r="S9" s="92"/>
    </row>
    <row r="10" spans="1:19" ht="20.100000000000001" customHeight="1" thickBot="1" x14ac:dyDescent="0.25">
      <c r="A10" s="92"/>
      <c r="B10" s="38">
        <v>4000</v>
      </c>
      <c r="C10" s="9">
        <f t="shared" si="0"/>
        <v>31.246532326500816</v>
      </c>
      <c r="D10" s="10">
        <f t="shared" si="1"/>
        <v>51.221484498693115</v>
      </c>
      <c r="E10" s="10">
        <f t="shared" si="2"/>
        <v>79.556773795842503</v>
      </c>
      <c r="F10" s="10">
        <f t="shared" si="3"/>
        <v>112.17505105213792</v>
      </c>
      <c r="G10" s="10">
        <f t="shared" si="4"/>
        <v>135.15066391823848</v>
      </c>
      <c r="H10" s="84"/>
      <c r="I10" s="85"/>
      <c r="J10" s="81"/>
      <c r="K10" s="34">
        <v>40</v>
      </c>
      <c r="L10" s="25">
        <f t="shared" si="5"/>
        <v>5120.5682066774734</v>
      </c>
      <c r="M10" s="25">
        <f t="shared" si="6"/>
        <v>3123.689240285144</v>
      </c>
      <c r="N10" s="25">
        <f t="shared" si="7"/>
        <v>2011.1423875808462</v>
      </c>
      <c r="O10" s="23">
        <f t="shared" si="8"/>
        <v>1426.3421188516641</v>
      </c>
      <c r="P10" s="24">
        <f t="shared" si="9"/>
        <v>1183.8639586468812</v>
      </c>
      <c r="Q10" s="89"/>
      <c r="R10" s="85"/>
      <c r="S10" s="92"/>
    </row>
    <row r="11" spans="1:19" ht="20.100000000000001" customHeight="1" thickBot="1" x14ac:dyDescent="0.25">
      <c r="A11" s="92"/>
      <c r="B11" s="38">
        <v>4500</v>
      </c>
      <c r="C11" s="9">
        <f t="shared" si="0"/>
        <v>35.152348867313414</v>
      </c>
      <c r="D11" s="10">
        <f t="shared" si="1"/>
        <v>57.624170061029758</v>
      </c>
      <c r="E11" s="10">
        <f t="shared" si="2"/>
        <v>89.501370520322808</v>
      </c>
      <c r="F11" s="10">
        <f t="shared" si="3"/>
        <v>126.19693243365516</v>
      </c>
      <c r="G11" s="10">
        <f t="shared" si="4"/>
        <v>152.04449690801826</v>
      </c>
      <c r="H11" s="84"/>
      <c r="I11" s="85"/>
      <c r="J11" s="81"/>
      <c r="K11" s="34">
        <v>45</v>
      </c>
      <c r="L11" s="25">
        <f t="shared" si="5"/>
        <v>5760.6392325121587</v>
      </c>
      <c r="M11" s="25">
        <f t="shared" si="6"/>
        <v>3514.1503953207875</v>
      </c>
      <c r="N11" s="25">
        <f t="shared" si="7"/>
        <v>2262.5351860284522</v>
      </c>
      <c r="O11" s="26">
        <f t="shared" si="8"/>
        <v>1604.6348837081223</v>
      </c>
      <c r="P11" s="21">
        <f t="shared" si="9"/>
        <v>1331.8469534777414</v>
      </c>
      <c r="Q11" s="89"/>
      <c r="R11" s="85"/>
      <c r="S11" s="92"/>
    </row>
    <row r="12" spans="1:19" ht="20.100000000000001" customHeight="1" thickBot="1" x14ac:dyDescent="0.25">
      <c r="A12" s="92"/>
      <c r="B12" s="38">
        <v>5000</v>
      </c>
      <c r="C12" s="9">
        <f t="shared" si="0"/>
        <v>39.058165408126015</v>
      </c>
      <c r="D12" s="10">
        <f t="shared" si="1"/>
        <v>64.026855623366387</v>
      </c>
      <c r="E12" s="10">
        <f t="shared" si="2"/>
        <v>99.445967244803114</v>
      </c>
      <c r="F12" s="10">
        <f t="shared" si="3"/>
        <v>140.21881381517238</v>
      </c>
      <c r="G12" s="10">
        <f t="shared" si="4"/>
        <v>168.93832989779807</v>
      </c>
      <c r="H12" s="84"/>
      <c r="I12" s="85"/>
      <c r="J12" s="81"/>
      <c r="K12" s="34">
        <v>50</v>
      </c>
      <c r="L12" s="25">
        <f t="shared" si="5"/>
        <v>6400.7102583468422</v>
      </c>
      <c r="M12" s="25">
        <f t="shared" si="6"/>
        <v>3904.6115503564301</v>
      </c>
      <c r="N12" s="25">
        <f t="shared" si="7"/>
        <v>2513.9279844760576</v>
      </c>
      <c r="O12" s="25">
        <f t="shared" si="8"/>
        <v>1782.9276485645801</v>
      </c>
      <c r="P12" s="23">
        <f t="shared" si="9"/>
        <v>1479.8299483086014</v>
      </c>
      <c r="Q12" s="89"/>
      <c r="R12" s="85"/>
      <c r="S12" s="92"/>
    </row>
    <row r="13" spans="1:19" ht="20.100000000000001" customHeight="1" thickBot="1" x14ac:dyDescent="0.25">
      <c r="A13" s="92"/>
      <c r="B13" s="38">
        <v>5500</v>
      </c>
      <c r="C13" s="9">
        <f t="shared" si="0"/>
        <v>42.963981948938617</v>
      </c>
      <c r="D13" s="10">
        <f t="shared" si="1"/>
        <v>70.42954118570303</v>
      </c>
      <c r="E13" s="10">
        <f t="shared" si="2"/>
        <v>109.39056396928342</v>
      </c>
      <c r="F13" s="10">
        <f t="shared" si="3"/>
        <v>154.24069519668961</v>
      </c>
      <c r="G13" s="10">
        <f t="shared" si="4"/>
        <v>185.83216288757788</v>
      </c>
      <c r="H13" s="84"/>
      <c r="I13" s="85"/>
      <c r="J13" s="81"/>
      <c r="K13" s="34">
        <v>55</v>
      </c>
      <c r="L13" s="27">
        <f t="shared" si="5"/>
        <v>7040.7812841815276</v>
      </c>
      <c r="M13" s="25">
        <f t="shared" si="6"/>
        <v>4295.0727053920737</v>
      </c>
      <c r="N13" s="25">
        <f t="shared" si="7"/>
        <v>2765.320782923664</v>
      </c>
      <c r="O13" s="25">
        <f t="shared" si="8"/>
        <v>1961.2204134210383</v>
      </c>
      <c r="P13" s="21">
        <f t="shared" si="9"/>
        <v>1627.8129431394618</v>
      </c>
      <c r="Q13" s="89"/>
      <c r="R13" s="85"/>
      <c r="S13" s="92"/>
    </row>
    <row r="14" spans="1:19" ht="20.100000000000001" customHeight="1" thickBot="1" x14ac:dyDescent="0.25">
      <c r="A14" s="92"/>
      <c r="B14" s="38">
        <v>6000</v>
      </c>
      <c r="C14" s="9">
        <f t="shared" si="0"/>
        <v>46.869798489751219</v>
      </c>
      <c r="D14" s="10">
        <f t="shared" si="1"/>
        <v>76.832226748039659</v>
      </c>
      <c r="E14" s="10">
        <f t="shared" si="2"/>
        <v>119.33516069376375</v>
      </c>
      <c r="F14" s="10">
        <f t="shared" si="3"/>
        <v>168.26257657820688</v>
      </c>
      <c r="G14" s="10">
        <f t="shared" si="4"/>
        <v>202.72599587735766</v>
      </c>
      <c r="H14" s="84"/>
      <c r="I14" s="85"/>
      <c r="J14" s="81"/>
      <c r="K14" s="34">
        <v>60</v>
      </c>
      <c r="L14" s="27">
        <f t="shared" si="5"/>
        <v>7680.852310016211</v>
      </c>
      <c r="M14" s="25">
        <f t="shared" si="6"/>
        <v>4685.5338604277167</v>
      </c>
      <c r="N14" s="25">
        <f t="shared" si="7"/>
        <v>3016.7135813712694</v>
      </c>
      <c r="O14" s="25">
        <f t="shared" si="8"/>
        <v>2139.5131782774961</v>
      </c>
      <c r="P14" s="25">
        <f t="shared" si="9"/>
        <v>1775.7959379703216</v>
      </c>
      <c r="Q14" s="89"/>
      <c r="R14" s="85"/>
      <c r="S14" s="92"/>
    </row>
    <row r="15" spans="1:19" ht="20.100000000000001" customHeight="1" thickBot="1" x14ac:dyDescent="0.25">
      <c r="A15" s="92"/>
      <c r="B15" s="38">
        <v>6500</v>
      </c>
      <c r="C15" s="9">
        <f t="shared" si="0"/>
        <v>50.77561503056382</v>
      </c>
      <c r="D15" s="10">
        <f t="shared" si="1"/>
        <v>83.234912310376316</v>
      </c>
      <c r="E15" s="10">
        <f t="shared" si="2"/>
        <v>129.27975741824406</v>
      </c>
      <c r="F15" s="10">
        <f t="shared" si="3"/>
        <v>182.28445795972411</v>
      </c>
      <c r="G15" s="10">
        <f t="shared" si="4"/>
        <v>219.61982886713753</v>
      </c>
      <c r="H15" s="84"/>
      <c r="I15" s="85"/>
      <c r="J15" s="81"/>
      <c r="K15" s="34">
        <v>65</v>
      </c>
      <c r="L15" s="27">
        <f t="shared" si="5"/>
        <v>8320.9233358508955</v>
      </c>
      <c r="M15" s="25">
        <f t="shared" si="6"/>
        <v>5075.9950154633598</v>
      </c>
      <c r="N15" s="25">
        <f t="shared" si="7"/>
        <v>3268.1063798188752</v>
      </c>
      <c r="O15" s="25">
        <f t="shared" si="8"/>
        <v>2317.8059431339543</v>
      </c>
      <c r="P15" s="21">
        <f t="shared" si="9"/>
        <v>1923.778932801182</v>
      </c>
      <c r="Q15" s="89"/>
      <c r="R15" s="85"/>
      <c r="S15" s="92"/>
    </row>
    <row r="16" spans="1:19" ht="20.100000000000001" customHeight="1" thickBot="1" x14ac:dyDescent="0.25">
      <c r="A16" s="92"/>
      <c r="B16" s="38">
        <v>7000</v>
      </c>
      <c r="C16" s="9">
        <f t="shared" si="0"/>
        <v>54.681431571376422</v>
      </c>
      <c r="D16" s="10">
        <f t="shared" si="1"/>
        <v>89.637597872712945</v>
      </c>
      <c r="E16" s="10">
        <f t="shared" si="2"/>
        <v>139.22435414272437</v>
      </c>
      <c r="F16" s="10">
        <f t="shared" si="3"/>
        <v>196.30633934124137</v>
      </c>
      <c r="G16" s="10">
        <f t="shared" si="4"/>
        <v>236.51366185691734</v>
      </c>
      <c r="H16" s="84"/>
      <c r="I16" s="85"/>
      <c r="J16" s="81"/>
      <c r="K16" s="34">
        <v>70</v>
      </c>
      <c r="L16" s="27">
        <f t="shared" si="5"/>
        <v>8960.9943616855799</v>
      </c>
      <c r="M16" s="25">
        <f t="shared" si="6"/>
        <v>5466.4561704990037</v>
      </c>
      <c r="N16" s="25">
        <f t="shared" si="7"/>
        <v>3519.4991782664815</v>
      </c>
      <c r="O16" s="25">
        <f t="shared" si="8"/>
        <v>2496.0987079904125</v>
      </c>
      <c r="P16" s="25">
        <f t="shared" si="9"/>
        <v>2071.7619276320424</v>
      </c>
      <c r="Q16" s="89"/>
      <c r="R16" s="85"/>
      <c r="S16" s="92"/>
    </row>
    <row r="17" spans="1:19" ht="20.100000000000001" customHeight="1" thickBot="1" x14ac:dyDescent="0.25">
      <c r="A17" s="92"/>
      <c r="B17" s="38">
        <v>7500</v>
      </c>
      <c r="C17" s="9">
        <f t="shared" si="0"/>
        <v>58.58724811218903</v>
      </c>
      <c r="D17" s="10">
        <f t="shared" si="1"/>
        <v>96.040283435049588</v>
      </c>
      <c r="E17" s="10">
        <f t="shared" si="2"/>
        <v>149.1689508672047</v>
      </c>
      <c r="F17" s="10">
        <f t="shared" si="3"/>
        <v>210.3282207227586</v>
      </c>
      <c r="G17" s="10">
        <f t="shared" si="4"/>
        <v>253.40749484669709</v>
      </c>
      <c r="H17" s="84"/>
      <c r="I17" s="85"/>
      <c r="J17" s="81"/>
      <c r="K17" s="34">
        <v>75</v>
      </c>
      <c r="L17" s="27">
        <f t="shared" si="5"/>
        <v>9601.0653875202643</v>
      </c>
      <c r="M17" s="25">
        <f t="shared" si="6"/>
        <v>5856.9173255346459</v>
      </c>
      <c r="N17" s="25">
        <f t="shared" si="7"/>
        <v>3770.8919767140869</v>
      </c>
      <c r="O17" s="25">
        <f t="shared" si="8"/>
        <v>2674.3914728468703</v>
      </c>
      <c r="P17" s="21">
        <f t="shared" si="9"/>
        <v>2219.7449224629022</v>
      </c>
      <c r="Q17" s="89"/>
      <c r="R17" s="85"/>
      <c r="S17" s="92"/>
    </row>
    <row r="18" spans="1:19" ht="20.100000000000001" customHeight="1" x14ac:dyDescent="0.2">
      <c r="A18" s="92"/>
      <c r="B18" s="39">
        <v>8000</v>
      </c>
      <c r="C18" s="9">
        <f t="shared" si="0"/>
        <v>62.493064653001632</v>
      </c>
      <c r="D18" s="10">
        <f t="shared" si="1"/>
        <v>102.44296899738623</v>
      </c>
      <c r="E18" s="10">
        <f t="shared" si="2"/>
        <v>159.11354759168501</v>
      </c>
      <c r="F18" s="10">
        <f t="shared" si="3"/>
        <v>224.35010210427583</v>
      </c>
      <c r="G18" s="10">
        <f t="shared" si="4"/>
        <v>270.30132783647696</v>
      </c>
      <c r="H18" s="86"/>
      <c r="I18" s="87"/>
      <c r="J18" s="81"/>
      <c r="K18" s="35">
        <v>80</v>
      </c>
      <c r="L18" s="27">
        <f t="shared" si="5"/>
        <v>10241.136413354947</v>
      </c>
      <c r="M18" s="25">
        <f t="shared" si="6"/>
        <v>6247.378480570288</v>
      </c>
      <c r="N18" s="25">
        <f t="shared" si="7"/>
        <v>4022.2847751616923</v>
      </c>
      <c r="O18" s="25">
        <f t="shared" si="8"/>
        <v>2852.6842377033281</v>
      </c>
      <c r="P18" s="25">
        <f t="shared" si="9"/>
        <v>2367.7279172937624</v>
      </c>
      <c r="Q18" s="90"/>
      <c r="R18" s="87"/>
      <c r="S18" s="92"/>
    </row>
    <row r="19" spans="1:19" ht="6.95" customHeight="1" x14ac:dyDescent="0.2">
      <c r="A19" s="66"/>
      <c r="B19" s="81"/>
      <c r="C19" s="81"/>
      <c r="D19" s="81"/>
      <c r="E19" s="81"/>
      <c r="F19" s="81"/>
      <c r="G19" s="81"/>
      <c r="H19" s="81"/>
      <c r="I19" s="81"/>
      <c r="J19" s="81"/>
      <c r="K19" s="81"/>
      <c r="L19" s="81"/>
      <c r="M19" s="81"/>
      <c r="N19" s="81"/>
      <c r="O19" s="81"/>
      <c r="P19" s="81"/>
      <c r="Q19" s="81"/>
      <c r="R19" s="81"/>
      <c r="S19" s="68"/>
    </row>
    <row r="20" spans="1:19" ht="6.95" customHeight="1" x14ac:dyDescent="0.2">
      <c r="A20" s="64"/>
      <c r="B20" s="64"/>
      <c r="C20" s="64"/>
      <c r="D20" s="64"/>
      <c r="E20" s="64"/>
      <c r="F20" s="64"/>
      <c r="G20" s="64"/>
      <c r="H20" s="64"/>
      <c r="I20" s="64"/>
      <c r="J20" s="64"/>
      <c r="K20" s="64"/>
      <c r="L20" s="64"/>
      <c r="M20" s="64"/>
      <c r="N20" s="64"/>
      <c r="O20" s="64"/>
      <c r="P20" s="64"/>
      <c r="Q20" s="64"/>
      <c r="R20" s="64"/>
      <c r="S20" s="65"/>
    </row>
    <row r="21" spans="1:19" ht="20.100000000000001" customHeight="1" x14ac:dyDescent="0.2">
      <c r="A21" s="80" t="s">
        <v>11</v>
      </c>
      <c r="B21" s="44" t="s">
        <v>0</v>
      </c>
      <c r="C21" s="45" t="s">
        <v>1</v>
      </c>
      <c r="D21" s="46" t="s">
        <v>2</v>
      </c>
      <c r="E21" s="46" t="s">
        <v>3</v>
      </c>
      <c r="F21" s="46" t="s">
        <v>4</v>
      </c>
      <c r="G21" s="46" t="s">
        <v>5</v>
      </c>
      <c r="H21" s="46" t="s">
        <v>6</v>
      </c>
      <c r="I21" s="47" t="s">
        <v>7</v>
      </c>
      <c r="J21" s="78"/>
      <c r="K21" s="44" t="s">
        <v>8</v>
      </c>
      <c r="L21" s="45" t="s">
        <v>1</v>
      </c>
      <c r="M21" s="46" t="s">
        <v>2</v>
      </c>
      <c r="N21" s="46" t="s">
        <v>3</v>
      </c>
      <c r="O21" s="46" t="s">
        <v>4</v>
      </c>
      <c r="P21" s="46" t="s">
        <v>5</v>
      </c>
      <c r="Q21" s="46" t="s">
        <v>6</v>
      </c>
      <c r="R21" s="47" t="s">
        <v>7</v>
      </c>
      <c r="S21" s="80" t="s">
        <v>11</v>
      </c>
    </row>
    <row r="22" spans="1:19" ht="20.100000000000001" customHeight="1" x14ac:dyDescent="0.2">
      <c r="A22" s="80"/>
      <c r="B22" s="48"/>
      <c r="C22" s="55">
        <f>$C$3</f>
        <v>3.59</v>
      </c>
      <c r="D22" s="56">
        <f>$D$3</f>
        <v>2.19</v>
      </c>
      <c r="E22" s="56">
        <f>E3</f>
        <v>1.41</v>
      </c>
      <c r="F22" s="56">
        <f>F3</f>
        <v>1</v>
      </c>
      <c r="G22" s="56">
        <f>G3</f>
        <v>0.83</v>
      </c>
      <c r="H22" s="53">
        <f>$H$3*2.72</f>
        <v>8.7312000000000012</v>
      </c>
      <c r="I22" s="54" t="s">
        <v>9</v>
      </c>
      <c r="J22" s="78"/>
      <c r="K22" s="48"/>
      <c r="L22" s="51">
        <f>$C$3</f>
        <v>3.59</v>
      </c>
      <c r="M22" s="52">
        <f>$D$3</f>
        <v>2.19</v>
      </c>
      <c r="N22" s="52">
        <f>$E$3</f>
        <v>1.41</v>
      </c>
      <c r="O22" s="52">
        <f>$F$3</f>
        <v>1</v>
      </c>
      <c r="P22" s="52">
        <f>$G$3</f>
        <v>0.83</v>
      </c>
      <c r="Q22" s="53">
        <f>$H$22</f>
        <v>8.7312000000000012</v>
      </c>
      <c r="R22" s="54" t="s">
        <v>9</v>
      </c>
      <c r="S22" s="80"/>
    </row>
    <row r="23" spans="1:19" ht="20.100000000000001" customHeight="1" x14ac:dyDescent="0.2">
      <c r="A23" s="80"/>
      <c r="B23" s="48">
        <v>1000</v>
      </c>
      <c r="C23" s="11">
        <f t="shared" ref="C23:C37" si="10">((((B23/$C$22)/$H$22)*60)/(63360/($I$1*PI())))</f>
        <v>2.8719239270680896</v>
      </c>
      <c r="D23" s="12">
        <f t="shared" ref="D23:D37" si="11">((((B23/$D$22)/$H$22)*60)/(63360/($I$1*PI())))</f>
        <v>4.7078570311298806</v>
      </c>
      <c r="E23" s="12">
        <f t="shared" ref="E23:E37" si="12">((((B23/$E$22)/$H$22)*60)/(63360/($I$1*PI())))</f>
        <v>7.3122034738825814</v>
      </c>
      <c r="F23" s="12">
        <f t="shared" ref="F23:F37" si="13">((((B23/$F$22)/$H$22)*60)/(63360/($I$1*PI())))</f>
        <v>10.310206898174441</v>
      </c>
      <c r="G23" s="12">
        <f t="shared" ref="G23:G37" si="14">((((B23/$G$22)/$H$22)*60)/(63360/($I$1*PI())))</f>
        <v>12.421936021896915</v>
      </c>
      <c r="H23" s="93" t="s">
        <v>8</v>
      </c>
      <c r="I23" s="94"/>
      <c r="J23" s="78"/>
      <c r="K23" s="49">
        <v>2</v>
      </c>
      <c r="L23" s="59">
        <f t="shared" ref="L23:L37" si="15">((((63360/($I$1*PI()))*$K23)/60)*$Q$22)*$L$22</f>
        <v>696.39727610813668</v>
      </c>
      <c r="M23" s="29">
        <f t="shared" ref="M23:M37" si="16">((((63360/($I$1*PI()))*$K23)/60)*$Q$22)*$M$22</f>
        <v>424.82173667877976</v>
      </c>
      <c r="N23" s="29">
        <f t="shared" ref="N23:N37" si="17">((((63360/($I$1*PI()))*$K23)/60)*$Q$22)*$N$22</f>
        <v>273.51536471099519</v>
      </c>
      <c r="O23" s="29">
        <f t="shared" ref="O23:O37" si="18">((((63360/($I$1*PI()))*$K23)/60)*$Q$22)*$O$22</f>
        <v>193.98252816382637</v>
      </c>
      <c r="P23" s="29">
        <f t="shared" ref="P23:P37" si="19">((((63360/($I$1*PI()))*$K23)/60)*$Q$22)*$P$22</f>
        <v>161.00549837597589</v>
      </c>
      <c r="Q23" s="93" t="s">
        <v>0</v>
      </c>
      <c r="R23" s="94"/>
      <c r="S23" s="80"/>
    </row>
    <row r="24" spans="1:19" ht="20.100000000000001" customHeight="1" x14ac:dyDescent="0.2">
      <c r="A24" s="80"/>
      <c r="B24" s="48">
        <v>1500</v>
      </c>
      <c r="C24" s="11">
        <f t="shared" si="10"/>
        <v>4.307885890602134</v>
      </c>
      <c r="D24" s="12">
        <f t="shared" si="11"/>
        <v>7.0617855466948223</v>
      </c>
      <c r="E24" s="12">
        <f t="shared" si="12"/>
        <v>10.968305210823873</v>
      </c>
      <c r="F24" s="12">
        <f t="shared" si="13"/>
        <v>15.465310347261656</v>
      </c>
      <c r="G24" s="12">
        <f t="shared" si="14"/>
        <v>18.632904032845374</v>
      </c>
      <c r="H24" s="95"/>
      <c r="I24" s="96"/>
      <c r="J24" s="78"/>
      <c r="K24" s="49">
        <v>4</v>
      </c>
      <c r="L24" s="28">
        <f t="shared" si="15"/>
        <v>1392.7945522162734</v>
      </c>
      <c r="M24" s="29">
        <f t="shared" si="16"/>
        <v>849.64347335755951</v>
      </c>
      <c r="N24" s="29">
        <f t="shared" si="17"/>
        <v>547.03072942199037</v>
      </c>
      <c r="O24" s="29">
        <f t="shared" si="18"/>
        <v>387.96505632765275</v>
      </c>
      <c r="P24" s="29">
        <f t="shared" si="19"/>
        <v>322.01099675195178</v>
      </c>
      <c r="Q24" s="95"/>
      <c r="R24" s="96"/>
      <c r="S24" s="80"/>
    </row>
    <row r="25" spans="1:19" ht="20.100000000000001" customHeight="1" x14ac:dyDescent="0.2">
      <c r="A25" s="80"/>
      <c r="B25" s="48">
        <v>2000</v>
      </c>
      <c r="C25" s="11">
        <f t="shared" si="10"/>
        <v>5.7438478541361793</v>
      </c>
      <c r="D25" s="12">
        <f t="shared" si="11"/>
        <v>9.4157140622597613</v>
      </c>
      <c r="E25" s="12">
        <f t="shared" si="12"/>
        <v>14.624406947765163</v>
      </c>
      <c r="F25" s="12">
        <f t="shared" si="13"/>
        <v>20.620413796348881</v>
      </c>
      <c r="G25" s="12">
        <f t="shared" si="14"/>
        <v>24.84387204379383</v>
      </c>
      <c r="H25" s="95"/>
      <c r="I25" s="96"/>
      <c r="J25" s="78"/>
      <c r="K25" s="49">
        <v>6</v>
      </c>
      <c r="L25" s="28">
        <f t="shared" si="15"/>
        <v>2089.1918283244099</v>
      </c>
      <c r="M25" s="30">
        <f t="shared" si="16"/>
        <v>1274.4652100363392</v>
      </c>
      <c r="N25" s="29">
        <f t="shared" si="17"/>
        <v>820.54609413298556</v>
      </c>
      <c r="O25" s="29">
        <f t="shared" si="18"/>
        <v>581.94758449147912</v>
      </c>
      <c r="P25" s="29">
        <f t="shared" si="19"/>
        <v>483.01649512792767</v>
      </c>
      <c r="Q25" s="95"/>
      <c r="R25" s="96"/>
      <c r="S25" s="80"/>
    </row>
    <row r="26" spans="1:19" ht="20.100000000000001" customHeight="1" x14ac:dyDescent="0.2">
      <c r="A26" s="80"/>
      <c r="B26" s="48">
        <v>2500</v>
      </c>
      <c r="C26" s="11">
        <f t="shared" si="10"/>
        <v>7.1798098176702227</v>
      </c>
      <c r="D26" s="12">
        <f t="shared" si="11"/>
        <v>11.769642577824701</v>
      </c>
      <c r="E26" s="12">
        <f t="shared" si="12"/>
        <v>18.280508684706454</v>
      </c>
      <c r="F26" s="12">
        <f t="shared" si="13"/>
        <v>25.775517245436102</v>
      </c>
      <c r="G26" s="12">
        <f t="shared" si="14"/>
        <v>31.054840054742286</v>
      </c>
      <c r="H26" s="95"/>
      <c r="I26" s="96"/>
      <c r="J26" s="78"/>
      <c r="K26" s="49">
        <v>8</v>
      </c>
      <c r="L26" s="28">
        <f t="shared" si="15"/>
        <v>2785.5891044325467</v>
      </c>
      <c r="M26" s="30">
        <f t="shared" si="16"/>
        <v>1699.286946715119</v>
      </c>
      <c r="N26" s="30">
        <f t="shared" si="17"/>
        <v>1094.0614588439807</v>
      </c>
      <c r="O26" s="29">
        <f t="shared" si="18"/>
        <v>775.93011265530549</v>
      </c>
      <c r="P26" s="29">
        <f t="shared" si="19"/>
        <v>644.02199350390356</v>
      </c>
      <c r="Q26" s="95"/>
      <c r="R26" s="96"/>
      <c r="S26" s="80"/>
    </row>
    <row r="27" spans="1:19" ht="20.100000000000001" customHeight="1" x14ac:dyDescent="0.2">
      <c r="A27" s="80"/>
      <c r="B27" s="48">
        <v>3000</v>
      </c>
      <c r="C27" s="11">
        <f t="shared" si="10"/>
        <v>8.615771781204268</v>
      </c>
      <c r="D27" s="12">
        <f t="shared" si="11"/>
        <v>14.123571093389645</v>
      </c>
      <c r="E27" s="12">
        <f t="shared" si="12"/>
        <v>21.936610421647746</v>
      </c>
      <c r="F27" s="12">
        <f t="shared" si="13"/>
        <v>30.930620694523313</v>
      </c>
      <c r="G27" s="12">
        <f t="shared" si="14"/>
        <v>37.265808065690749</v>
      </c>
      <c r="H27" s="95"/>
      <c r="I27" s="96"/>
      <c r="J27" s="78"/>
      <c r="K27" s="49">
        <v>10</v>
      </c>
      <c r="L27" s="28">
        <f t="shared" si="15"/>
        <v>3481.9863805406831</v>
      </c>
      <c r="M27" s="30">
        <f t="shared" si="16"/>
        <v>2124.1086833938984</v>
      </c>
      <c r="N27" s="30">
        <f t="shared" si="17"/>
        <v>1367.5768235549756</v>
      </c>
      <c r="O27" s="29">
        <f t="shared" si="18"/>
        <v>969.91264081913175</v>
      </c>
      <c r="P27" s="29">
        <f t="shared" si="19"/>
        <v>805.02749187987934</v>
      </c>
      <c r="Q27" s="95"/>
      <c r="R27" s="96"/>
      <c r="S27" s="80"/>
    </row>
    <row r="28" spans="1:19" ht="20.100000000000001" customHeight="1" x14ac:dyDescent="0.2">
      <c r="A28" s="80"/>
      <c r="B28" s="48">
        <v>3500</v>
      </c>
      <c r="C28" s="11">
        <f t="shared" si="10"/>
        <v>10.051733744738312</v>
      </c>
      <c r="D28" s="12">
        <f t="shared" si="11"/>
        <v>16.477499608954584</v>
      </c>
      <c r="E28" s="12">
        <f t="shared" si="12"/>
        <v>25.59271215858903</v>
      </c>
      <c r="F28" s="12">
        <f t="shared" si="13"/>
        <v>36.085724143610541</v>
      </c>
      <c r="G28" s="12">
        <f t="shared" si="14"/>
        <v>43.476776076639204</v>
      </c>
      <c r="H28" s="95"/>
      <c r="I28" s="96"/>
      <c r="J28" s="78"/>
      <c r="K28" s="49">
        <v>12</v>
      </c>
      <c r="L28" s="28">
        <f t="shared" si="15"/>
        <v>4178.3836566488199</v>
      </c>
      <c r="M28" s="30">
        <f t="shared" si="16"/>
        <v>2548.9304200726783</v>
      </c>
      <c r="N28" s="30">
        <f t="shared" si="17"/>
        <v>1641.0921882659711</v>
      </c>
      <c r="O28" s="30">
        <f t="shared" si="18"/>
        <v>1163.8951689829582</v>
      </c>
      <c r="P28" s="29">
        <f t="shared" si="19"/>
        <v>966.03299025585534</v>
      </c>
      <c r="Q28" s="95"/>
      <c r="R28" s="96"/>
      <c r="S28" s="80"/>
    </row>
    <row r="29" spans="1:19" ht="20.100000000000001" customHeight="1" x14ac:dyDescent="0.2">
      <c r="A29" s="80"/>
      <c r="B29" s="48">
        <v>4000</v>
      </c>
      <c r="C29" s="11">
        <f t="shared" si="10"/>
        <v>11.487695708272359</v>
      </c>
      <c r="D29" s="12">
        <f t="shared" si="11"/>
        <v>18.831428124519523</v>
      </c>
      <c r="E29" s="12">
        <f t="shared" si="12"/>
        <v>29.248813895530326</v>
      </c>
      <c r="F29" s="12">
        <f t="shared" si="13"/>
        <v>41.240827592697762</v>
      </c>
      <c r="G29" s="12">
        <f t="shared" si="14"/>
        <v>49.68774408758766</v>
      </c>
      <c r="H29" s="95"/>
      <c r="I29" s="96"/>
      <c r="J29" s="78"/>
      <c r="K29" s="49">
        <v>14</v>
      </c>
      <c r="L29" s="28">
        <f t="shared" si="15"/>
        <v>4874.7809327569566</v>
      </c>
      <c r="M29" s="30">
        <f t="shared" si="16"/>
        <v>2973.7521567514582</v>
      </c>
      <c r="N29" s="30">
        <f t="shared" si="17"/>
        <v>1914.6075529769662</v>
      </c>
      <c r="O29" s="30">
        <f t="shared" si="18"/>
        <v>1357.8776971467846</v>
      </c>
      <c r="P29" s="30">
        <f t="shared" si="19"/>
        <v>1127.0384886318311</v>
      </c>
      <c r="Q29" s="95"/>
      <c r="R29" s="96"/>
      <c r="S29" s="80"/>
    </row>
    <row r="30" spans="1:19" ht="20.100000000000001" customHeight="1" x14ac:dyDescent="0.2">
      <c r="A30" s="80"/>
      <c r="B30" s="48">
        <v>4500</v>
      </c>
      <c r="C30" s="11">
        <f t="shared" si="10"/>
        <v>12.923657671806401</v>
      </c>
      <c r="D30" s="12">
        <f t="shared" si="11"/>
        <v>21.185356640084468</v>
      </c>
      <c r="E30" s="12">
        <f t="shared" si="12"/>
        <v>32.904915632471621</v>
      </c>
      <c r="F30" s="12">
        <f t="shared" si="13"/>
        <v>46.395931041784976</v>
      </c>
      <c r="G30" s="12">
        <f t="shared" si="14"/>
        <v>55.898712098536123</v>
      </c>
      <c r="H30" s="95"/>
      <c r="I30" s="96"/>
      <c r="J30" s="78"/>
      <c r="K30" s="49">
        <v>16</v>
      </c>
      <c r="L30" s="28">
        <f t="shared" si="15"/>
        <v>5571.1782088650934</v>
      </c>
      <c r="M30" s="30">
        <f t="shared" si="16"/>
        <v>3398.5738934302381</v>
      </c>
      <c r="N30" s="30">
        <f t="shared" si="17"/>
        <v>2188.1229176879615</v>
      </c>
      <c r="O30" s="30">
        <f t="shared" si="18"/>
        <v>1551.860225310611</v>
      </c>
      <c r="P30" s="30">
        <f t="shared" si="19"/>
        <v>1288.0439870078071</v>
      </c>
      <c r="Q30" s="95"/>
      <c r="R30" s="96"/>
      <c r="S30" s="80"/>
    </row>
    <row r="31" spans="1:19" ht="20.100000000000001" customHeight="1" x14ac:dyDescent="0.2">
      <c r="A31" s="80"/>
      <c r="B31" s="48">
        <v>5000</v>
      </c>
      <c r="C31" s="11">
        <f t="shared" si="10"/>
        <v>14.359619635340445</v>
      </c>
      <c r="D31" s="12">
        <f t="shared" si="11"/>
        <v>23.539285155649402</v>
      </c>
      <c r="E31" s="12">
        <f t="shared" si="12"/>
        <v>36.561017369412909</v>
      </c>
      <c r="F31" s="12">
        <f t="shared" si="13"/>
        <v>51.551034490872205</v>
      </c>
      <c r="G31" s="12">
        <f t="shared" si="14"/>
        <v>62.109680109484572</v>
      </c>
      <c r="H31" s="95"/>
      <c r="I31" s="96"/>
      <c r="J31" s="78"/>
      <c r="K31" s="49">
        <v>18</v>
      </c>
      <c r="L31" s="28">
        <f t="shared" si="15"/>
        <v>6267.5754849732293</v>
      </c>
      <c r="M31" s="30">
        <f t="shared" si="16"/>
        <v>3823.395630109017</v>
      </c>
      <c r="N31" s="30">
        <f t="shared" si="17"/>
        <v>2461.6382823989561</v>
      </c>
      <c r="O31" s="30">
        <f t="shared" si="18"/>
        <v>1745.8427534744371</v>
      </c>
      <c r="P31" s="30">
        <f t="shared" si="19"/>
        <v>1449.0494853837827</v>
      </c>
      <c r="Q31" s="95"/>
      <c r="R31" s="96"/>
      <c r="S31" s="80"/>
    </row>
    <row r="32" spans="1:19" ht="20.100000000000001" customHeight="1" x14ac:dyDescent="0.2">
      <c r="A32" s="80"/>
      <c r="B32" s="48">
        <v>5500</v>
      </c>
      <c r="C32" s="11">
        <f t="shared" si="10"/>
        <v>15.795581598874492</v>
      </c>
      <c r="D32" s="12">
        <f t="shared" si="11"/>
        <v>25.893213671214344</v>
      </c>
      <c r="E32" s="12">
        <f t="shared" si="12"/>
        <v>40.217119106354197</v>
      </c>
      <c r="F32" s="12">
        <f t="shared" si="13"/>
        <v>56.706137939959412</v>
      </c>
      <c r="G32" s="12">
        <f t="shared" si="14"/>
        <v>68.320648120433034</v>
      </c>
      <c r="H32" s="95"/>
      <c r="I32" s="96"/>
      <c r="J32" s="78"/>
      <c r="K32" s="49">
        <v>20</v>
      </c>
      <c r="L32" s="31">
        <f t="shared" si="15"/>
        <v>6963.9727610813661</v>
      </c>
      <c r="M32" s="30">
        <f t="shared" si="16"/>
        <v>4248.2173667877969</v>
      </c>
      <c r="N32" s="30">
        <f t="shared" si="17"/>
        <v>2735.1536471099512</v>
      </c>
      <c r="O32" s="30">
        <f t="shared" si="18"/>
        <v>1939.8252816382635</v>
      </c>
      <c r="P32" s="30">
        <f t="shared" si="19"/>
        <v>1610.0549837597587</v>
      </c>
      <c r="Q32" s="95"/>
      <c r="R32" s="96"/>
      <c r="S32" s="80"/>
    </row>
    <row r="33" spans="1:19" ht="20.100000000000001" customHeight="1" x14ac:dyDescent="0.2">
      <c r="A33" s="80"/>
      <c r="B33" s="48">
        <v>6000</v>
      </c>
      <c r="C33" s="11">
        <f t="shared" si="10"/>
        <v>17.231543562408536</v>
      </c>
      <c r="D33" s="12">
        <f t="shared" si="11"/>
        <v>28.247142186779289</v>
      </c>
      <c r="E33" s="12">
        <f t="shared" si="12"/>
        <v>43.873220843295492</v>
      </c>
      <c r="F33" s="12">
        <f t="shared" si="13"/>
        <v>61.861241389046626</v>
      </c>
      <c r="G33" s="12">
        <f t="shared" si="14"/>
        <v>74.531616131381497</v>
      </c>
      <c r="H33" s="95"/>
      <c r="I33" s="96"/>
      <c r="J33" s="78"/>
      <c r="K33" s="49">
        <v>22</v>
      </c>
      <c r="L33" s="31">
        <f t="shared" si="15"/>
        <v>7660.3700371895029</v>
      </c>
      <c r="M33" s="30">
        <f t="shared" si="16"/>
        <v>4673.0391034665772</v>
      </c>
      <c r="N33" s="30">
        <f t="shared" si="17"/>
        <v>3008.6690118209467</v>
      </c>
      <c r="O33" s="30">
        <f t="shared" si="18"/>
        <v>2133.8078098020901</v>
      </c>
      <c r="P33" s="30">
        <f t="shared" si="19"/>
        <v>1771.0604821357347</v>
      </c>
      <c r="Q33" s="95"/>
      <c r="R33" s="96"/>
      <c r="S33" s="80"/>
    </row>
    <row r="34" spans="1:19" ht="20.100000000000001" customHeight="1" x14ac:dyDescent="0.2">
      <c r="A34" s="80"/>
      <c r="B34" s="48">
        <v>6500</v>
      </c>
      <c r="C34" s="11">
        <f t="shared" si="10"/>
        <v>18.66750552594258</v>
      </c>
      <c r="D34" s="12">
        <f t="shared" si="11"/>
        <v>30.601070702344231</v>
      </c>
      <c r="E34" s="12">
        <f t="shared" si="12"/>
        <v>47.52932258023678</v>
      </c>
      <c r="F34" s="12">
        <f t="shared" si="13"/>
        <v>67.016344838133861</v>
      </c>
      <c r="G34" s="12">
        <f t="shared" si="14"/>
        <v>80.74258414232996</v>
      </c>
      <c r="H34" s="95"/>
      <c r="I34" s="96"/>
      <c r="J34" s="78"/>
      <c r="K34" s="49">
        <v>24</v>
      </c>
      <c r="L34" s="31">
        <f t="shared" si="15"/>
        <v>8356.7673132976397</v>
      </c>
      <c r="M34" s="30">
        <f t="shared" si="16"/>
        <v>5097.8608401453566</v>
      </c>
      <c r="N34" s="30">
        <f t="shared" si="17"/>
        <v>3282.1843765319422</v>
      </c>
      <c r="O34" s="30">
        <f t="shared" si="18"/>
        <v>2327.7903379659165</v>
      </c>
      <c r="P34" s="30">
        <f t="shared" si="19"/>
        <v>1932.0659805117107</v>
      </c>
      <c r="Q34" s="95"/>
      <c r="R34" s="96"/>
      <c r="S34" s="80"/>
    </row>
    <row r="35" spans="1:19" ht="20.100000000000001" customHeight="1" x14ac:dyDescent="0.2">
      <c r="A35" s="80"/>
      <c r="B35" s="48">
        <v>7000</v>
      </c>
      <c r="C35" s="11">
        <f t="shared" si="10"/>
        <v>20.103467489476625</v>
      </c>
      <c r="D35" s="12">
        <f t="shared" si="11"/>
        <v>32.954999217909169</v>
      </c>
      <c r="E35" s="12">
        <f t="shared" si="12"/>
        <v>51.185424317178061</v>
      </c>
      <c r="F35" s="12">
        <f t="shared" si="13"/>
        <v>72.171448287221082</v>
      </c>
      <c r="G35" s="12">
        <f t="shared" si="14"/>
        <v>86.953552153278409</v>
      </c>
      <c r="H35" s="95"/>
      <c r="I35" s="96"/>
      <c r="J35" s="78"/>
      <c r="K35" s="49">
        <v>26</v>
      </c>
      <c r="L35" s="31">
        <f t="shared" si="15"/>
        <v>9053.1645894057765</v>
      </c>
      <c r="M35" s="30">
        <f t="shared" si="16"/>
        <v>5522.682576824137</v>
      </c>
      <c r="N35" s="30">
        <f t="shared" si="17"/>
        <v>3555.6997412429373</v>
      </c>
      <c r="O35" s="30">
        <f t="shared" si="18"/>
        <v>2521.7728661297429</v>
      </c>
      <c r="P35" s="30">
        <f t="shared" si="19"/>
        <v>2093.0714788876867</v>
      </c>
      <c r="Q35" s="95"/>
      <c r="R35" s="96"/>
      <c r="S35" s="80"/>
    </row>
    <row r="36" spans="1:19" ht="20.100000000000001" customHeight="1" x14ac:dyDescent="0.2">
      <c r="A36" s="80"/>
      <c r="B36" s="48">
        <v>7500</v>
      </c>
      <c r="C36" s="11">
        <f t="shared" si="10"/>
        <v>21.539429453010673</v>
      </c>
      <c r="D36" s="12">
        <f t="shared" si="11"/>
        <v>35.308927733474107</v>
      </c>
      <c r="E36" s="12">
        <f t="shared" si="12"/>
        <v>54.841526054119363</v>
      </c>
      <c r="F36" s="12">
        <f t="shared" si="13"/>
        <v>77.326551736308289</v>
      </c>
      <c r="G36" s="12">
        <f t="shared" si="14"/>
        <v>93.164520164226872</v>
      </c>
      <c r="H36" s="95"/>
      <c r="I36" s="96"/>
      <c r="J36" s="78"/>
      <c r="K36" s="49">
        <v>28</v>
      </c>
      <c r="L36" s="31">
        <f t="shared" si="15"/>
        <v>9749.5618655139133</v>
      </c>
      <c r="M36" s="30">
        <f t="shared" si="16"/>
        <v>5947.5043135029164</v>
      </c>
      <c r="N36" s="30">
        <f t="shared" si="17"/>
        <v>3829.2151059539324</v>
      </c>
      <c r="O36" s="30">
        <f t="shared" si="18"/>
        <v>2715.7553942935692</v>
      </c>
      <c r="P36" s="30">
        <f t="shared" si="19"/>
        <v>2254.0769772636622</v>
      </c>
      <c r="Q36" s="95"/>
      <c r="R36" s="96"/>
      <c r="S36" s="80"/>
    </row>
    <row r="37" spans="1:19" ht="20.100000000000001" customHeight="1" x14ac:dyDescent="0.2">
      <c r="A37" s="80"/>
      <c r="B37" s="57">
        <v>8000</v>
      </c>
      <c r="C37" s="11">
        <f t="shared" si="10"/>
        <v>22.975391416544717</v>
      </c>
      <c r="D37" s="12">
        <f t="shared" si="11"/>
        <v>37.662856249039045</v>
      </c>
      <c r="E37" s="12">
        <f t="shared" si="12"/>
        <v>58.497627791060651</v>
      </c>
      <c r="F37" s="12">
        <f t="shared" si="13"/>
        <v>82.481655185395525</v>
      </c>
      <c r="G37" s="12">
        <f t="shared" si="14"/>
        <v>99.37548817517532</v>
      </c>
      <c r="H37" s="97"/>
      <c r="I37" s="98"/>
      <c r="J37" s="78"/>
      <c r="K37" s="50">
        <v>30</v>
      </c>
      <c r="L37" s="31">
        <f t="shared" si="15"/>
        <v>10445.95914162205</v>
      </c>
      <c r="M37" s="30">
        <f t="shared" si="16"/>
        <v>6372.3260501816958</v>
      </c>
      <c r="N37" s="30">
        <f t="shared" si="17"/>
        <v>4102.7304706649275</v>
      </c>
      <c r="O37" s="30">
        <f t="shared" si="18"/>
        <v>2909.7379224573956</v>
      </c>
      <c r="P37" s="30">
        <f t="shared" si="19"/>
        <v>2415.0824756396382</v>
      </c>
      <c r="Q37" s="97"/>
      <c r="R37" s="98"/>
      <c r="S37" s="80"/>
    </row>
    <row r="38" spans="1:19" x14ac:dyDescent="0.2">
      <c r="A38" s="64"/>
      <c r="B38" s="78"/>
      <c r="C38" s="78"/>
      <c r="D38" s="78"/>
      <c r="E38" s="78"/>
      <c r="F38" s="78"/>
      <c r="G38" s="78"/>
      <c r="H38" s="78"/>
      <c r="I38" s="78"/>
      <c r="J38" s="78"/>
      <c r="K38" s="78"/>
      <c r="L38" s="79"/>
      <c r="M38" s="79"/>
      <c r="N38" s="79"/>
      <c r="O38" s="79"/>
      <c r="P38" s="79"/>
      <c r="Q38" s="79"/>
      <c r="R38" s="78"/>
      <c r="S38" s="65"/>
    </row>
  </sheetData>
  <mergeCells count="13">
    <mergeCell ref="B38:R38"/>
    <mergeCell ref="A21:A37"/>
    <mergeCell ref="B19:R19"/>
    <mergeCell ref="J21:J37"/>
    <mergeCell ref="S21:S37"/>
    <mergeCell ref="H23:I37"/>
    <mergeCell ref="Q23:R37"/>
    <mergeCell ref="A1:B1"/>
    <mergeCell ref="A2:A18"/>
    <mergeCell ref="J2:J18"/>
    <mergeCell ref="S2:S18"/>
    <mergeCell ref="H4:I18"/>
    <mergeCell ref="Q4:R18"/>
  </mergeCells>
  <printOptions horizontalCentered="1" verticalCentered="1"/>
  <pageMargins left="0.25" right="0.25" top="0.25" bottom="0.25" header="0.125" footer="0.125"/>
  <pageSetup orientation="landscape" r:id="rId1"/>
  <headerFooter alignWithMargins="0">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38"/>
  <sheetViews>
    <sheetView zoomScaleNormal="100" workbookViewId="0">
      <selection activeCell="J1" sqref="J1"/>
    </sheetView>
  </sheetViews>
  <sheetFormatPr defaultRowHeight="15" x14ac:dyDescent="0.2"/>
  <cols>
    <col min="1" max="1" width="9.7109375" style="109" customWidth="1"/>
    <col min="2" max="10" width="8.7109375" style="109" customWidth="1"/>
    <col min="11" max="11" width="1.7109375" style="109" customWidth="1"/>
    <col min="12" max="20" width="8.7109375" style="109" customWidth="1"/>
    <col min="21" max="21" width="9.7109375" style="109" customWidth="1"/>
    <col min="22" max="16384" width="9.140625" style="109"/>
  </cols>
  <sheetData>
    <row r="1" spans="1:21" ht="39.950000000000003" customHeight="1" x14ac:dyDescent="0.2">
      <c r="A1" s="99" t="s">
        <v>12</v>
      </c>
      <c r="B1" s="99"/>
      <c r="C1" s="100">
        <v>255</v>
      </c>
      <c r="D1" s="101">
        <v>75</v>
      </c>
      <c r="E1" s="102">
        <v>17</v>
      </c>
      <c r="F1" s="101"/>
      <c r="G1" s="103"/>
      <c r="H1" s="103"/>
      <c r="I1" s="103" t="s">
        <v>14</v>
      </c>
      <c r="J1" s="104">
        <f>(((($C$1*($D$1/100))*2)/25.4)+$E$1)-1.8</f>
        <v>30.259055118110236</v>
      </c>
      <c r="K1" s="105" t="s">
        <v>13</v>
      </c>
      <c r="L1" s="106"/>
      <c r="M1" s="107"/>
      <c r="N1" s="106"/>
      <c r="O1" s="107"/>
      <c r="P1" s="106"/>
      <c r="Q1" s="107"/>
      <c r="R1" s="108"/>
      <c r="S1" s="106"/>
      <c r="T1" s="106"/>
      <c r="U1" s="106"/>
    </row>
    <row r="2" spans="1:21" s="115" customFormat="1" ht="20.100000000000001" customHeight="1" x14ac:dyDescent="0.2">
      <c r="A2" s="110" t="s">
        <v>10</v>
      </c>
      <c r="B2" s="111" t="s">
        <v>0</v>
      </c>
      <c r="C2" s="112" t="s">
        <v>1</v>
      </c>
      <c r="D2" s="112" t="s">
        <v>2</v>
      </c>
      <c r="E2" s="112" t="s">
        <v>3</v>
      </c>
      <c r="F2" s="112" t="s">
        <v>4</v>
      </c>
      <c r="G2" s="112" t="s">
        <v>5</v>
      </c>
      <c r="H2" s="112" t="s">
        <v>28</v>
      </c>
      <c r="I2" s="112" t="s">
        <v>6</v>
      </c>
      <c r="J2" s="113" t="s">
        <v>7</v>
      </c>
      <c r="K2" s="114"/>
      <c r="L2" s="111" t="s">
        <v>8</v>
      </c>
      <c r="M2" s="112" t="s">
        <v>1</v>
      </c>
      <c r="N2" s="112" t="s">
        <v>2</v>
      </c>
      <c r="O2" s="112" t="s">
        <v>3</v>
      </c>
      <c r="P2" s="112" t="s">
        <v>4</v>
      </c>
      <c r="Q2" s="112" t="s">
        <v>5</v>
      </c>
      <c r="R2" s="112" t="s">
        <v>28</v>
      </c>
      <c r="S2" s="112" t="s">
        <v>6</v>
      </c>
      <c r="T2" s="113" t="s">
        <v>7</v>
      </c>
      <c r="U2" s="110" t="s">
        <v>10</v>
      </c>
    </row>
    <row r="3" spans="1:21" ht="20.100000000000001" customHeight="1" x14ac:dyDescent="0.2">
      <c r="A3" s="110"/>
      <c r="B3" s="116"/>
      <c r="C3" s="117">
        <v>4.46</v>
      </c>
      <c r="D3" s="117">
        <v>2.61</v>
      </c>
      <c r="E3" s="117">
        <v>1.72</v>
      </c>
      <c r="F3" s="117">
        <v>1.25</v>
      </c>
      <c r="G3" s="117">
        <v>1</v>
      </c>
      <c r="H3" s="117">
        <v>0.79</v>
      </c>
      <c r="I3" s="118">
        <v>3.21</v>
      </c>
      <c r="J3" s="119" t="s">
        <v>9</v>
      </c>
      <c r="K3" s="114"/>
      <c r="L3" s="120"/>
      <c r="M3" s="121">
        <f>$C$3</f>
        <v>4.46</v>
      </c>
      <c r="N3" s="121">
        <f>$D$3</f>
        <v>2.61</v>
      </c>
      <c r="O3" s="121">
        <f>$E$3</f>
        <v>1.72</v>
      </c>
      <c r="P3" s="121">
        <f>$F$3</f>
        <v>1.25</v>
      </c>
      <c r="Q3" s="121">
        <f>$G$3</f>
        <v>1</v>
      </c>
      <c r="R3" s="121">
        <f>$H$3</f>
        <v>0.79</v>
      </c>
      <c r="S3" s="118">
        <f>$I$3</f>
        <v>3.21</v>
      </c>
      <c r="T3" s="122" t="s">
        <v>9</v>
      </c>
      <c r="U3" s="110"/>
    </row>
    <row r="4" spans="1:21" ht="20.100000000000001" customHeight="1" thickBot="1" x14ac:dyDescent="0.25">
      <c r="A4" s="110"/>
      <c r="B4" s="116">
        <v>1000</v>
      </c>
      <c r="C4" s="123">
        <f t="shared" ref="C4:C18" si="0">((((B4/$C$3)/$I$3)*60)/(63360/($J$1*PI())))</f>
        <v>6.2878391845368782</v>
      </c>
      <c r="D4" s="124">
        <f t="shared" ref="D4:D18" si="1">((((B4/$D$3)/$I$3)*60)/(63360/($J$1*PI())))</f>
        <v>10.74473669081781</v>
      </c>
      <c r="E4" s="124">
        <f t="shared" ref="E4:E18" si="2">((((B4/$E$3)/$I$3)*60)/(63360/($J$1*PI())))</f>
        <v>16.304513234322371</v>
      </c>
      <c r="F4" s="124">
        <f t="shared" ref="F4:F18" si="3">((((B4/$F$3)/$I$3)*60)/(63360/($J$1*PI())))</f>
        <v>22.435010210427581</v>
      </c>
      <c r="G4" s="124">
        <f t="shared" ref="G4:G18" si="4">((((B4/$G$3)/$I$3)*60)/(63360/($J$1*PI())))</f>
        <v>28.043762763034479</v>
      </c>
      <c r="H4" s="124">
        <f t="shared" ref="H4:H18" si="5">((((B4/$H$3)/$I$3)*60)/(63360/($J$1*PI())))</f>
        <v>35.498433877258833</v>
      </c>
      <c r="I4" s="125" t="s">
        <v>8</v>
      </c>
      <c r="J4" s="126"/>
      <c r="K4" s="114"/>
      <c r="L4" s="127">
        <v>10</v>
      </c>
      <c r="M4" s="128">
        <f t="shared" ref="M4:M18" si="6">((((63360/($J$1*PI()))*$L4)/60)*$S$3)*$M$3</f>
        <v>1590.3714625196053</v>
      </c>
      <c r="N4" s="181">
        <f t="shared" ref="N4:N18" si="7">((((63360/($J$1*PI()))*$L4)/60)*$S$3)*$N$3</f>
        <v>930.68823255071072</v>
      </c>
      <c r="O4" s="130">
        <f t="shared" ref="O4:O18" si="8">((((63360/($J$1*PI()))*$L4)/60)*$I$3)*$E$3</f>
        <v>613.32711110621551</v>
      </c>
      <c r="P4" s="130">
        <f t="shared" ref="P4:P18" si="9">((((63360/($J$1*PI()))*$L4)/60)*$S$3)*$P$3</f>
        <v>445.73191214114502</v>
      </c>
      <c r="Q4" s="130">
        <f t="shared" ref="Q4:Q18" si="10">((((63360/($J$1*PI()))*$L4)/60)*$S$3)*$Q$3</f>
        <v>356.58552971291601</v>
      </c>
      <c r="R4" s="130">
        <f t="shared" ref="R4:R18" si="11">((((63360/($J$1*PI()))*$L4)/60)*$S$3)*$R$3</f>
        <v>281.70256847320366</v>
      </c>
      <c r="S4" s="131" t="s">
        <v>0</v>
      </c>
      <c r="T4" s="126"/>
      <c r="U4" s="110"/>
    </row>
    <row r="5" spans="1:21" ht="20.100000000000001" customHeight="1" thickBot="1" x14ac:dyDescent="0.25">
      <c r="A5" s="110"/>
      <c r="B5" s="116">
        <v>1500</v>
      </c>
      <c r="C5" s="123">
        <f t="shared" si="0"/>
        <v>9.4317587768053173</v>
      </c>
      <c r="D5" s="124">
        <f t="shared" si="1"/>
        <v>16.117105036226715</v>
      </c>
      <c r="E5" s="124">
        <f t="shared" si="2"/>
        <v>24.456769851483557</v>
      </c>
      <c r="F5" s="124">
        <f t="shared" si="3"/>
        <v>33.652515315641381</v>
      </c>
      <c r="G5" s="124">
        <f t="shared" si="4"/>
        <v>42.065644144551719</v>
      </c>
      <c r="H5" s="124">
        <f t="shared" si="5"/>
        <v>53.247650815888235</v>
      </c>
      <c r="I5" s="132"/>
      <c r="J5" s="133"/>
      <c r="K5" s="114"/>
      <c r="L5" s="127">
        <v>15</v>
      </c>
      <c r="M5" s="134">
        <f t="shared" si="6"/>
        <v>2385.557193779408</v>
      </c>
      <c r="N5" s="135">
        <f t="shared" si="7"/>
        <v>1396.032348826066</v>
      </c>
      <c r="O5" s="182">
        <f t="shared" si="8"/>
        <v>919.99066665932332</v>
      </c>
      <c r="P5" s="130">
        <f t="shared" si="9"/>
        <v>668.59786821171747</v>
      </c>
      <c r="Q5" s="130">
        <f t="shared" si="10"/>
        <v>534.87829456937402</v>
      </c>
      <c r="R5" s="130">
        <f t="shared" si="11"/>
        <v>422.55385270980548</v>
      </c>
      <c r="S5" s="137"/>
      <c r="T5" s="133"/>
      <c r="U5" s="110"/>
    </row>
    <row r="6" spans="1:21" ht="20.100000000000001" customHeight="1" thickBot="1" x14ac:dyDescent="0.25">
      <c r="A6" s="110"/>
      <c r="B6" s="116">
        <v>2000</v>
      </c>
      <c r="C6" s="123">
        <f t="shared" si="0"/>
        <v>12.575678369073756</v>
      </c>
      <c r="D6" s="124">
        <f t="shared" si="1"/>
        <v>21.489473381635619</v>
      </c>
      <c r="E6" s="124">
        <f t="shared" si="2"/>
        <v>32.609026468644743</v>
      </c>
      <c r="F6" s="124">
        <f t="shared" si="3"/>
        <v>44.870020420855163</v>
      </c>
      <c r="G6" s="124">
        <f t="shared" si="4"/>
        <v>56.087525526068958</v>
      </c>
      <c r="H6" s="124">
        <f t="shared" si="5"/>
        <v>70.996867754517666</v>
      </c>
      <c r="I6" s="132"/>
      <c r="J6" s="133"/>
      <c r="K6" s="114"/>
      <c r="L6" s="127">
        <v>20</v>
      </c>
      <c r="M6" s="128">
        <f t="shared" si="6"/>
        <v>3180.7429250392106</v>
      </c>
      <c r="N6" s="138">
        <f t="shared" si="7"/>
        <v>1861.3764651014214</v>
      </c>
      <c r="O6" s="129">
        <f t="shared" si="8"/>
        <v>1226.654222212431</v>
      </c>
      <c r="P6" s="130">
        <f t="shared" si="9"/>
        <v>891.46382428229003</v>
      </c>
      <c r="Q6" s="130">
        <f t="shared" si="10"/>
        <v>713.17105942583203</v>
      </c>
      <c r="R6" s="130">
        <f t="shared" si="11"/>
        <v>563.40513694640731</v>
      </c>
      <c r="S6" s="137"/>
      <c r="T6" s="133"/>
      <c r="U6" s="110"/>
    </row>
    <row r="7" spans="1:21" ht="20.100000000000001" customHeight="1" thickBot="1" x14ac:dyDescent="0.25">
      <c r="A7" s="110"/>
      <c r="B7" s="116">
        <v>2500</v>
      </c>
      <c r="C7" s="123">
        <f t="shared" si="0"/>
        <v>15.719597961342194</v>
      </c>
      <c r="D7" s="124">
        <f t="shared" si="1"/>
        <v>26.861841727044521</v>
      </c>
      <c r="E7" s="124">
        <f t="shared" si="2"/>
        <v>40.761283085805935</v>
      </c>
      <c r="F7" s="124">
        <f t="shared" si="3"/>
        <v>56.087525526068958</v>
      </c>
      <c r="G7" s="124">
        <f t="shared" si="4"/>
        <v>70.109406907586191</v>
      </c>
      <c r="H7" s="124">
        <f t="shared" si="5"/>
        <v>88.746084693147097</v>
      </c>
      <c r="I7" s="132"/>
      <c r="J7" s="133"/>
      <c r="K7" s="114"/>
      <c r="L7" s="127">
        <v>25</v>
      </c>
      <c r="M7" s="128">
        <f t="shared" si="6"/>
        <v>3975.9286562990137</v>
      </c>
      <c r="N7" s="134">
        <f t="shared" si="7"/>
        <v>2326.7205813767769</v>
      </c>
      <c r="O7" s="135">
        <f t="shared" si="8"/>
        <v>1533.3177777655387</v>
      </c>
      <c r="P7" s="136">
        <f t="shared" si="9"/>
        <v>1114.3297803528626</v>
      </c>
      <c r="Q7" s="130">
        <f t="shared" si="10"/>
        <v>891.46382428229003</v>
      </c>
      <c r="R7" s="130">
        <f t="shared" si="11"/>
        <v>704.25642118300914</v>
      </c>
      <c r="S7" s="137"/>
      <c r="T7" s="133"/>
      <c r="U7" s="110"/>
    </row>
    <row r="8" spans="1:21" ht="20.100000000000001" customHeight="1" thickBot="1" x14ac:dyDescent="0.25">
      <c r="A8" s="110"/>
      <c r="B8" s="116">
        <v>3000</v>
      </c>
      <c r="C8" s="123">
        <f t="shared" si="0"/>
        <v>18.863517553610635</v>
      </c>
      <c r="D8" s="124">
        <f t="shared" si="1"/>
        <v>32.234210072453429</v>
      </c>
      <c r="E8" s="124">
        <f t="shared" si="2"/>
        <v>48.913539702967114</v>
      </c>
      <c r="F8" s="124">
        <f t="shared" si="3"/>
        <v>67.305030631282762</v>
      </c>
      <c r="G8" s="124">
        <f t="shared" si="4"/>
        <v>84.131288289103438</v>
      </c>
      <c r="H8" s="124">
        <f t="shared" si="5"/>
        <v>106.49530163177647</v>
      </c>
      <c r="I8" s="132"/>
      <c r="J8" s="133"/>
      <c r="K8" s="114"/>
      <c r="L8" s="127">
        <v>30</v>
      </c>
      <c r="M8" s="128">
        <f t="shared" si="6"/>
        <v>4771.1143875588159</v>
      </c>
      <c r="N8" s="128">
        <f t="shared" si="7"/>
        <v>2792.0646976521321</v>
      </c>
      <c r="O8" s="138">
        <f t="shared" si="8"/>
        <v>1839.9813333186466</v>
      </c>
      <c r="P8" s="129">
        <f t="shared" si="9"/>
        <v>1337.1957364234349</v>
      </c>
      <c r="Q8" s="128">
        <f t="shared" si="10"/>
        <v>1069.756589138748</v>
      </c>
      <c r="R8" s="130">
        <f t="shared" si="11"/>
        <v>845.10770541961097</v>
      </c>
      <c r="S8" s="137"/>
      <c r="T8" s="133"/>
      <c r="U8" s="110"/>
    </row>
    <row r="9" spans="1:21" ht="20.100000000000001" customHeight="1" thickBot="1" x14ac:dyDescent="0.25">
      <c r="A9" s="110"/>
      <c r="B9" s="116">
        <v>3500</v>
      </c>
      <c r="C9" s="123">
        <f t="shared" si="0"/>
        <v>22.007437145879077</v>
      </c>
      <c r="D9" s="124">
        <f t="shared" si="1"/>
        <v>37.606578417862323</v>
      </c>
      <c r="E9" s="124">
        <f t="shared" si="2"/>
        <v>57.065796320128307</v>
      </c>
      <c r="F9" s="124">
        <f t="shared" si="3"/>
        <v>78.52253573649655</v>
      </c>
      <c r="G9" s="124">
        <f t="shared" si="4"/>
        <v>98.153169670620684</v>
      </c>
      <c r="H9" s="124">
        <f t="shared" si="5"/>
        <v>124.24451857040592</v>
      </c>
      <c r="I9" s="132"/>
      <c r="J9" s="133"/>
      <c r="K9" s="114"/>
      <c r="L9" s="127">
        <v>35</v>
      </c>
      <c r="M9" s="128">
        <f t="shared" si="6"/>
        <v>5566.3001188186199</v>
      </c>
      <c r="N9" s="128">
        <f t="shared" si="7"/>
        <v>3257.4088139274882</v>
      </c>
      <c r="O9" s="134">
        <f t="shared" si="8"/>
        <v>2146.6448888717546</v>
      </c>
      <c r="P9" s="135">
        <f t="shared" si="9"/>
        <v>1560.0616924940077</v>
      </c>
      <c r="Q9" s="136">
        <f t="shared" si="10"/>
        <v>1248.0493539952063</v>
      </c>
      <c r="R9" s="130">
        <f t="shared" si="11"/>
        <v>985.95898965621302</v>
      </c>
      <c r="S9" s="137"/>
      <c r="T9" s="133"/>
      <c r="U9" s="110"/>
    </row>
    <row r="10" spans="1:21" ht="20.100000000000001" customHeight="1" thickBot="1" x14ac:dyDescent="0.25">
      <c r="A10" s="110"/>
      <c r="B10" s="116">
        <v>4000</v>
      </c>
      <c r="C10" s="123">
        <f t="shared" si="0"/>
        <v>25.151356738147513</v>
      </c>
      <c r="D10" s="124">
        <f t="shared" si="1"/>
        <v>42.978946763271239</v>
      </c>
      <c r="E10" s="124">
        <f t="shared" si="2"/>
        <v>65.218052937289485</v>
      </c>
      <c r="F10" s="124">
        <f t="shared" si="3"/>
        <v>89.740040841710325</v>
      </c>
      <c r="G10" s="124">
        <f t="shared" si="4"/>
        <v>112.17505105213792</v>
      </c>
      <c r="H10" s="124">
        <f t="shared" si="5"/>
        <v>141.99373550903533</v>
      </c>
      <c r="I10" s="132"/>
      <c r="J10" s="133"/>
      <c r="K10" s="114"/>
      <c r="L10" s="127">
        <v>40</v>
      </c>
      <c r="M10" s="128">
        <f t="shared" si="6"/>
        <v>6361.4858500784212</v>
      </c>
      <c r="N10" s="128">
        <f t="shared" si="7"/>
        <v>3722.7529302028429</v>
      </c>
      <c r="O10" s="128">
        <f t="shared" si="8"/>
        <v>2453.308444424862</v>
      </c>
      <c r="P10" s="138">
        <f t="shared" si="9"/>
        <v>1782.9276485645801</v>
      </c>
      <c r="Q10" s="129">
        <f t="shared" si="10"/>
        <v>1426.3421188516641</v>
      </c>
      <c r="R10" s="128">
        <f t="shared" si="11"/>
        <v>1126.8102738928146</v>
      </c>
      <c r="S10" s="137"/>
      <c r="T10" s="133"/>
      <c r="U10" s="110"/>
    </row>
    <row r="11" spans="1:21" ht="20.100000000000001" customHeight="1" thickBot="1" x14ac:dyDescent="0.25">
      <c r="A11" s="110"/>
      <c r="B11" s="116">
        <v>4500</v>
      </c>
      <c r="C11" s="123">
        <f t="shared" si="0"/>
        <v>28.295276330415955</v>
      </c>
      <c r="D11" s="124">
        <f t="shared" si="1"/>
        <v>48.35131510868014</v>
      </c>
      <c r="E11" s="124">
        <f t="shared" si="2"/>
        <v>73.370309554450671</v>
      </c>
      <c r="F11" s="124">
        <f t="shared" si="3"/>
        <v>100.95754594692413</v>
      </c>
      <c r="G11" s="124">
        <f t="shared" si="4"/>
        <v>126.19693243365516</v>
      </c>
      <c r="H11" s="124">
        <f t="shared" si="5"/>
        <v>159.74295244766475</v>
      </c>
      <c r="I11" s="132"/>
      <c r="J11" s="133"/>
      <c r="K11" s="114"/>
      <c r="L11" s="127">
        <v>45</v>
      </c>
      <c r="M11" s="139">
        <f t="shared" si="6"/>
        <v>7156.6715813382252</v>
      </c>
      <c r="N11" s="128">
        <f t="shared" si="7"/>
        <v>4188.0970464781985</v>
      </c>
      <c r="O11" s="128">
        <f t="shared" si="8"/>
        <v>2759.9719999779704</v>
      </c>
      <c r="P11" s="134">
        <f t="shared" si="9"/>
        <v>2005.7936046351529</v>
      </c>
      <c r="Q11" s="135">
        <f t="shared" si="10"/>
        <v>1604.6348837081223</v>
      </c>
      <c r="R11" s="136">
        <f t="shared" si="11"/>
        <v>1267.6615581294166</v>
      </c>
      <c r="S11" s="137"/>
      <c r="T11" s="133"/>
      <c r="U11" s="110"/>
    </row>
    <row r="12" spans="1:21" ht="20.100000000000001" customHeight="1" thickBot="1" x14ac:dyDescent="0.25">
      <c r="A12" s="110"/>
      <c r="B12" s="116">
        <v>5000</v>
      </c>
      <c r="C12" s="123">
        <f t="shared" si="0"/>
        <v>31.439195922684387</v>
      </c>
      <c r="D12" s="124">
        <f t="shared" si="1"/>
        <v>53.723683454089041</v>
      </c>
      <c r="E12" s="124">
        <f t="shared" si="2"/>
        <v>81.522566171611871</v>
      </c>
      <c r="F12" s="124">
        <f t="shared" si="3"/>
        <v>112.17505105213792</v>
      </c>
      <c r="G12" s="124">
        <f t="shared" si="4"/>
        <v>140.21881381517238</v>
      </c>
      <c r="H12" s="124">
        <f t="shared" si="5"/>
        <v>177.49216938629419</v>
      </c>
      <c r="I12" s="132"/>
      <c r="J12" s="133"/>
      <c r="K12" s="114"/>
      <c r="L12" s="127">
        <v>50</v>
      </c>
      <c r="M12" s="139">
        <f t="shared" si="6"/>
        <v>7951.8573125980274</v>
      </c>
      <c r="N12" s="128">
        <f t="shared" si="7"/>
        <v>4653.4411627535537</v>
      </c>
      <c r="O12" s="128">
        <f t="shared" si="8"/>
        <v>3066.6355555310774</v>
      </c>
      <c r="P12" s="128">
        <f t="shared" si="9"/>
        <v>2228.6595607057252</v>
      </c>
      <c r="Q12" s="138">
        <f t="shared" si="10"/>
        <v>1782.9276485645801</v>
      </c>
      <c r="R12" s="129">
        <f t="shared" si="11"/>
        <v>1408.5128423660183</v>
      </c>
      <c r="S12" s="137"/>
      <c r="T12" s="133"/>
      <c r="U12" s="110"/>
    </row>
    <row r="13" spans="1:21" ht="20.100000000000001" customHeight="1" thickBot="1" x14ac:dyDescent="0.25">
      <c r="A13" s="110"/>
      <c r="B13" s="116">
        <v>5500</v>
      </c>
      <c r="C13" s="123">
        <f t="shared" si="0"/>
        <v>34.58311551495283</v>
      </c>
      <c r="D13" s="124">
        <f t="shared" si="1"/>
        <v>59.096051799497943</v>
      </c>
      <c r="E13" s="124">
        <f t="shared" si="2"/>
        <v>89.674822788773042</v>
      </c>
      <c r="F13" s="124">
        <f t="shared" si="3"/>
        <v>123.39255615735172</v>
      </c>
      <c r="G13" s="124">
        <f t="shared" si="4"/>
        <v>154.24069519668961</v>
      </c>
      <c r="H13" s="124">
        <f t="shared" si="5"/>
        <v>195.24138632492358</v>
      </c>
      <c r="I13" s="132"/>
      <c r="J13" s="133"/>
      <c r="K13" s="114"/>
      <c r="L13" s="127">
        <v>55</v>
      </c>
      <c r="M13" s="139">
        <f t="shared" si="6"/>
        <v>8747.0430438578314</v>
      </c>
      <c r="N13" s="128">
        <f t="shared" si="7"/>
        <v>5118.7852790289098</v>
      </c>
      <c r="O13" s="128">
        <f t="shared" si="8"/>
        <v>3373.2991110841858</v>
      </c>
      <c r="P13" s="128">
        <f t="shared" si="9"/>
        <v>2451.525516776298</v>
      </c>
      <c r="Q13" s="134">
        <f t="shared" si="10"/>
        <v>1961.2204134210383</v>
      </c>
      <c r="R13" s="135">
        <f t="shared" si="11"/>
        <v>1549.3641266026202</v>
      </c>
      <c r="S13" s="137"/>
      <c r="T13" s="133"/>
      <c r="U13" s="110"/>
    </row>
    <row r="14" spans="1:21" ht="20.100000000000001" customHeight="1" thickBot="1" x14ac:dyDescent="0.25">
      <c r="A14" s="110"/>
      <c r="B14" s="116">
        <v>6000</v>
      </c>
      <c r="C14" s="123">
        <f t="shared" si="0"/>
        <v>37.727035107221269</v>
      </c>
      <c r="D14" s="124">
        <f t="shared" si="1"/>
        <v>64.468420144906858</v>
      </c>
      <c r="E14" s="124">
        <f t="shared" si="2"/>
        <v>97.827079405934228</v>
      </c>
      <c r="F14" s="124">
        <f t="shared" si="3"/>
        <v>134.61006126256552</v>
      </c>
      <c r="G14" s="124">
        <f t="shared" si="4"/>
        <v>168.26257657820688</v>
      </c>
      <c r="H14" s="124">
        <f t="shared" si="5"/>
        <v>212.99060326355294</v>
      </c>
      <c r="I14" s="132"/>
      <c r="J14" s="133"/>
      <c r="K14" s="114"/>
      <c r="L14" s="127">
        <v>60</v>
      </c>
      <c r="M14" s="139">
        <f t="shared" si="6"/>
        <v>9542.2287751176318</v>
      </c>
      <c r="N14" s="128">
        <f t="shared" si="7"/>
        <v>5584.1293953042641</v>
      </c>
      <c r="O14" s="128">
        <f t="shared" si="8"/>
        <v>3679.9626666372933</v>
      </c>
      <c r="P14" s="128">
        <f t="shared" si="9"/>
        <v>2674.3914728468699</v>
      </c>
      <c r="Q14" s="128">
        <f t="shared" si="10"/>
        <v>2139.5131782774961</v>
      </c>
      <c r="R14" s="140">
        <f t="shared" si="11"/>
        <v>1690.2154108392219</v>
      </c>
      <c r="S14" s="137"/>
      <c r="T14" s="133"/>
      <c r="U14" s="110"/>
    </row>
    <row r="15" spans="1:21" ht="20.100000000000001" customHeight="1" thickBot="1" x14ac:dyDescent="0.25">
      <c r="A15" s="110"/>
      <c r="B15" s="116">
        <v>6500</v>
      </c>
      <c r="C15" s="123">
        <f t="shared" si="0"/>
        <v>40.870954699489715</v>
      </c>
      <c r="D15" s="124">
        <f t="shared" si="1"/>
        <v>69.840788490315759</v>
      </c>
      <c r="E15" s="124">
        <f t="shared" si="2"/>
        <v>105.97933602309541</v>
      </c>
      <c r="F15" s="124">
        <f t="shared" si="3"/>
        <v>145.82756636777927</v>
      </c>
      <c r="G15" s="124">
        <f t="shared" si="4"/>
        <v>182.28445795972411</v>
      </c>
      <c r="H15" s="124">
        <f t="shared" si="5"/>
        <v>230.73982020218244</v>
      </c>
      <c r="I15" s="132"/>
      <c r="J15" s="133"/>
      <c r="K15" s="114"/>
      <c r="L15" s="127">
        <v>65</v>
      </c>
      <c r="M15" s="139">
        <f t="shared" si="6"/>
        <v>10337.414506377436</v>
      </c>
      <c r="N15" s="128">
        <f t="shared" si="7"/>
        <v>6049.4735115796202</v>
      </c>
      <c r="O15" s="128">
        <f t="shared" si="8"/>
        <v>3986.6262221904012</v>
      </c>
      <c r="P15" s="128">
        <f t="shared" si="9"/>
        <v>2897.2574289174427</v>
      </c>
      <c r="Q15" s="134">
        <f t="shared" si="10"/>
        <v>2317.8059431339543</v>
      </c>
      <c r="R15" s="135">
        <f t="shared" si="11"/>
        <v>1831.0666950758241</v>
      </c>
      <c r="S15" s="137"/>
      <c r="T15" s="133"/>
      <c r="U15" s="110"/>
    </row>
    <row r="16" spans="1:21" ht="20.100000000000001" customHeight="1" thickBot="1" x14ac:dyDescent="0.25">
      <c r="A16" s="110"/>
      <c r="B16" s="116">
        <v>7000</v>
      </c>
      <c r="C16" s="123">
        <f t="shared" si="0"/>
        <v>44.014874291758154</v>
      </c>
      <c r="D16" s="124">
        <f t="shared" si="1"/>
        <v>75.213156835724646</v>
      </c>
      <c r="E16" s="124">
        <f t="shared" si="2"/>
        <v>114.13159264025661</v>
      </c>
      <c r="F16" s="124">
        <f t="shared" si="3"/>
        <v>157.0450714729931</v>
      </c>
      <c r="G16" s="124">
        <f t="shared" si="4"/>
        <v>196.30633934124137</v>
      </c>
      <c r="H16" s="124">
        <f t="shared" si="5"/>
        <v>248.48903714081183</v>
      </c>
      <c r="I16" s="132"/>
      <c r="J16" s="133"/>
      <c r="K16" s="114"/>
      <c r="L16" s="127">
        <v>70</v>
      </c>
      <c r="M16" s="139">
        <f t="shared" si="6"/>
        <v>11132.60023763724</v>
      </c>
      <c r="N16" s="139">
        <f t="shared" si="7"/>
        <v>6514.8176278549763</v>
      </c>
      <c r="O16" s="128">
        <f t="shared" si="8"/>
        <v>4293.2897777435091</v>
      </c>
      <c r="P16" s="128">
        <f t="shared" si="9"/>
        <v>3120.1233849880155</v>
      </c>
      <c r="Q16" s="128">
        <f t="shared" si="10"/>
        <v>2496.0987079904125</v>
      </c>
      <c r="R16" s="140">
        <f t="shared" si="11"/>
        <v>1971.917979312426</v>
      </c>
      <c r="S16" s="137"/>
      <c r="T16" s="133"/>
      <c r="U16" s="110"/>
    </row>
    <row r="17" spans="1:21" ht="20.100000000000001" customHeight="1" thickBot="1" x14ac:dyDescent="0.25">
      <c r="A17" s="110"/>
      <c r="B17" s="116">
        <v>7500</v>
      </c>
      <c r="C17" s="123">
        <f t="shared" si="0"/>
        <v>47.158793884026601</v>
      </c>
      <c r="D17" s="124">
        <f t="shared" si="1"/>
        <v>80.585525181133576</v>
      </c>
      <c r="E17" s="124">
        <f t="shared" si="2"/>
        <v>122.2838492574178</v>
      </c>
      <c r="F17" s="124">
        <f t="shared" si="3"/>
        <v>168.26257657820688</v>
      </c>
      <c r="G17" s="124">
        <f t="shared" si="4"/>
        <v>210.3282207227586</v>
      </c>
      <c r="H17" s="124">
        <f t="shared" si="5"/>
        <v>266.23825407944122</v>
      </c>
      <c r="I17" s="132"/>
      <c r="J17" s="133"/>
      <c r="K17" s="114"/>
      <c r="L17" s="127">
        <v>75</v>
      </c>
      <c r="M17" s="139">
        <f t="shared" si="6"/>
        <v>11927.785968897042</v>
      </c>
      <c r="N17" s="139">
        <f t="shared" si="7"/>
        <v>6980.1617441303315</v>
      </c>
      <c r="O17" s="128">
        <f t="shared" si="8"/>
        <v>4599.9533332966166</v>
      </c>
      <c r="P17" s="128">
        <f t="shared" si="9"/>
        <v>3342.9893410585878</v>
      </c>
      <c r="Q17" s="134">
        <f t="shared" si="10"/>
        <v>2674.3914728468703</v>
      </c>
      <c r="R17" s="135">
        <f t="shared" si="11"/>
        <v>2112.7692635490275</v>
      </c>
      <c r="S17" s="137"/>
      <c r="T17" s="133"/>
      <c r="U17" s="110"/>
    </row>
    <row r="18" spans="1:21" ht="20.100000000000001" customHeight="1" x14ac:dyDescent="0.2">
      <c r="A18" s="110"/>
      <c r="B18" s="141">
        <v>8000</v>
      </c>
      <c r="C18" s="123">
        <f t="shared" si="0"/>
        <v>50.302713476295025</v>
      </c>
      <c r="D18" s="124">
        <f t="shared" si="1"/>
        <v>85.957893526542478</v>
      </c>
      <c r="E18" s="124">
        <f t="shared" si="2"/>
        <v>130.43610587457897</v>
      </c>
      <c r="F18" s="124">
        <f t="shared" si="3"/>
        <v>179.48008168342065</v>
      </c>
      <c r="G18" s="124">
        <f t="shared" si="4"/>
        <v>224.35010210427583</v>
      </c>
      <c r="H18" s="124">
        <f t="shared" si="5"/>
        <v>283.98747101807066</v>
      </c>
      <c r="I18" s="142"/>
      <c r="J18" s="143"/>
      <c r="K18" s="114"/>
      <c r="L18" s="144">
        <v>80</v>
      </c>
      <c r="M18" s="139">
        <f t="shared" si="6"/>
        <v>12722.971700156842</v>
      </c>
      <c r="N18" s="139">
        <f t="shared" si="7"/>
        <v>7445.5058604056858</v>
      </c>
      <c r="O18" s="128">
        <f t="shared" si="8"/>
        <v>4906.6168888497241</v>
      </c>
      <c r="P18" s="128">
        <f t="shared" si="9"/>
        <v>3565.8552971291601</v>
      </c>
      <c r="Q18" s="128">
        <f t="shared" si="10"/>
        <v>2852.6842377033281</v>
      </c>
      <c r="R18" s="138">
        <f t="shared" si="11"/>
        <v>2253.6205477856292</v>
      </c>
      <c r="S18" s="145"/>
      <c r="T18" s="143"/>
      <c r="U18" s="110"/>
    </row>
    <row r="19" spans="1:21" ht="6.95" customHeight="1" x14ac:dyDescent="0.2">
      <c r="A19" s="146"/>
      <c r="B19" s="114"/>
      <c r="C19" s="114"/>
      <c r="D19" s="114"/>
      <c r="E19" s="114"/>
      <c r="F19" s="114"/>
      <c r="G19" s="114"/>
      <c r="H19" s="114"/>
      <c r="I19" s="114"/>
      <c r="J19" s="114"/>
      <c r="K19" s="114"/>
      <c r="L19" s="114"/>
      <c r="M19" s="114"/>
      <c r="N19" s="114"/>
      <c r="O19" s="114"/>
      <c r="P19" s="114"/>
      <c r="Q19" s="114"/>
      <c r="R19" s="114"/>
      <c r="S19" s="114"/>
      <c r="T19" s="114"/>
      <c r="U19" s="147"/>
    </row>
    <row r="20" spans="1:21" ht="6.95" customHeight="1" x14ac:dyDescent="0.2">
      <c r="A20" s="148"/>
      <c r="B20" s="148"/>
      <c r="C20" s="148"/>
      <c r="D20" s="148"/>
      <c r="E20" s="148"/>
      <c r="F20" s="148"/>
      <c r="G20" s="148"/>
      <c r="H20" s="148"/>
      <c r="I20" s="148"/>
      <c r="J20" s="148"/>
      <c r="K20" s="148"/>
      <c r="L20" s="148"/>
      <c r="M20" s="148"/>
      <c r="N20" s="148"/>
      <c r="O20" s="148"/>
      <c r="P20" s="148"/>
      <c r="Q20" s="148"/>
      <c r="R20" s="148"/>
      <c r="S20" s="148"/>
      <c r="T20" s="148"/>
      <c r="U20" s="149"/>
    </row>
    <row r="21" spans="1:21" ht="20.100000000000001" customHeight="1" x14ac:dyDescent="0.2">
      <c r="A21" s="150" t="s">
        <v>11</v>
      </c>
      <c r="B21" s="151" t="s">
        <v>0</v>
      </c>
      <c r="C21" s="152" t="s">
        <v>1</v>
      </c>
      <c r="D21" s="153" t="s">
        <v>2</v>
      </c>
      <c r="E21" s="153" t="s">
        <v>3</v>
      </c>
      <c r="F21" s="153" t="s">
        <v>4</v>
      </c>
      <c r="G21" s="153" t="s">
        <v>5</v>
      </c>
      <c r="H21" s="153" t="s">
        <v>28</v>
      </c>
      <c r="I21" s="153" t="s">
        <v>6</v>
      </c>
      <c r="J21" s="154" t="s">
        <v>7</v>
      </c>
      <c r="K21" s="155"/>
      <c r="L21" s="151" t="s">
        <v>8</v>
      </c>
      <c r="M21" s="152" t="s">
        <v>1</v>
      </c>
      <c r="N21" s="153" t="s">
        <v>2</v>
      </c>
      <c r="O21" s="153" t="s">
        <v>3</v>
      </c>
      <c r="P21" s="153" t="s">
        <v>4</v>
      </c>
      <c r="Q21" s="153" t="s">
        <v>5</v>
      </c>
      <c r="R21" s="153" t="s">
        <v>28</v>
      </c>
      <c r="S21" s="153" t="s">
        <v>6</v>
      </c>
      <c r="T21" s="154" t="s">
        <v>7</v>
      </c>
      <c r="U21" s="150" t="s">
        <v>11</v>
      </c>
    </row>
    <row r="22" spans="1:21" ht="20.100000000000001" customHeight="1" x14ac:dyDescent="0.2">
      <c r="A22" s="150"/>
      <c r="B22" s="156"/>
      <c r="C22" s="157">
        <f>$C$3</f>
        <v>4.46</v>
      </c>
      <c r="D22" s="158">
        <f>$D$3</f>
        <v>2.61</v>
      </c>
      <c r="E22" s="158">
        <f>E3</f>
        <v>1.72</v>
      </c>
      <c r="F22" s="158">
        <f>F3</f>
        <v>1.25</v>
      </c>
      <c r="G22" s="158">
        <f>G3</f>
        <v>1</v>
      </c>
      <c r="H22" s="158">
        <f>H3</f>
        <v>0.79</v>
      </c>
      <c r="I22" s="159">
        <f>$I$3*2.72</f>
        <v>8.7312000000000012</v>
      </c>
      <c r="J22" s="160" t="s">
        <v>9</v>
      </c>
      <c r="K22" s="155"/>
      <c r="L22" s="156"/>
      <c r="M22" s="161">
        <f>$C$3</f>
        <v>4.46</v>
      </c>
      <c r="N22" s="162">
        <f>$D$3</f>
        <v>2.61</v>
      </c>
      <c r="O22" s="162">
        <f>$E$3</f>
        <v>1.72</v>
      </c>
      <c r="P22" s="162">
        <f>$F$3</f>
        <v>1.25</v>
      </c>
      <c r="Q22" s="162">
        <f>$G$3</f>
        <v>1</v>
      </c>
      <c r="R22" s="162">
        <f>$H$3</f>
        <v>0.79</v>
      </c>
      <c r="S22" s="159">
        <f>$I$22</f>
        <v>8.7312000000000012</v>
      </c>
      <c r="T22" s="160" t="s">
        <v>9</v>
      </c>
      <c r="U22" s="150"/>
    </row>
    <row r="23" spans="1:21" ht="20.100000000000001" customHeight="1" x14ac:dyDescent="0.2">
      <c r="A23" s="150"/>
      <c r="B23" s="156">
        <v>1000</v>
      </c>
      <c r="C23" s="163">
        <f t="shared" ref="C23:C37" si="12">((((B23/$C$22)/$I$22)*60)/(63360/($J$1*PI())))</f>
        <v>2.3117055825503225</v>
      </c>
      <c r="D23" s="164">
        <f t="shared" ref="D23:D37" si="13">((((B23/$D$22)/$I$22)*60)/(63360/($J$1*PI())))</f>
        <v>3.9502708422124289</v>
      </c>
      <c r="E23" s="164">
        <f t="shared" ref="E23:E37" si="14">((((B23/$E$22)/$I$22)*60)/(63360/($J$1*PI())))</f>
        <v>5.9943063361479298</v>
      </c>
      <c r="F23" s="164">
        <f t="shared" ref="F23:F37" si="15">((((B23/$F$22)/$I$22)*60)/(63360/($J$1*PI())))</f>
        <v>8.248165518539551</v>
      </c>
      <c r="G23" s="164">
        <f t="shared" ref="G23:G37" si="16">((((B23/$G$22)/$I$22)*60)/(63360/($J$1*PI())))</f>
        <v>10.310206898174441</v>
      </c>
      <c r="H23" s="164">
        <f t="shared" ref="H23:H37" si="17">((((B23/$H$22)/$I$22)*60)/(63360/($J$1*PI())))</f>
        <v>13.050894807815743</v>
      </c>
      <c r="I23" s="165" t="s">
        <v>8</v>
      </c>
      <c r="J23" s="166"/>
      <c r="K23" s="155"/>
      <c r="L23" s="167">
        <v>2</v>
      </c>
      <c r="M23" s="168">
        <f t="shared" ref="M23:M37" si="18">((((63360/($J$1*PI()))*$L23)/60)*$S$22)*$M$22</f>
        <v>865.16207561066562</v>
      </c>
      <c r="N23" s="169">
        <f>((((63360/($J$1*PI()))*$L23)/60)*$S$22)*$N$22</f>
        <v>506.29439850758683</v>
      </c>
      <c r="O23" s="169">
        <f>((((63360/($J$1*PI()))*$L23)/60)*$S$22)*$O$22</f>
        <v>333.64994844178136</v>
      </c>
      <c r="P23" s="169">
        <f>((((63360/($J$1*PI()))*$L23)/60)*$S$22)*$P$22</f>
        <v>242.47816020478297</v>
      </c>
      <c r="Q23" s="169">
        <f>((((63360/($J$1*PI()))*$L23)/60)*$S$22)*$Q$22</f>
        <v>193.98252816382637</v>
      </c>
      <c r="R23" s="169">
        <f>((((63360/($J$1*PI()))*$L23)/60)*$S$22)*$R$22</f>
        <v>153.24619724942283</v>
      </c>
      <c r="S23" s="165" t="s">
        <v>0</v>
      </c>
      <c r="T23" s="166"/>
      <c r="U23" s="150"/>
    </row>
    <row r="24" spans="1:21" ht="20.100000000000001" customHeight="1" x14ac:dyDescent="0.2">
      <c r="A24" s="150"/>
      <c r="B24" s="156">
        <v>1500</v>
      </c>
      <c r="C24" s="163">
        <f t="shared" si="12"/>
        <v>3.4675583738254838</v>
      </c>
      <c r="D24" s="164">
        <f t="shared" si="13"/>
        <v>5.925406263318644</v>
      </c>
      <c r="E24" s="164">
        <f t="shared" si="14"/>
        <v>8.9914595042218952</v>
      </c>
      <c r="F24" s="164">
        <f t="shared" si="15"/>
        <v>12.372248277809327</v>
      </c>
      <c r="G24" s="164">
        <f t="shared" si="16"/>
        <v>15.465310347261656</v>
      </c>
      <c r="H24" s="164">
        <f t="shared" si="17"/>
        <v>19.576342211723617</v>
      </c>
      <c r="I24" s="170"/>
      <c r="J24" s="171"/>
      <c r="K24" s="155"/>
      <c r="L24" s="167">
        <v>4</v>
      </c>
      <c r="M24" s="172">
        <f t="shared" si="18"/>
        <v>1730.3241512213312</v>
      </c>
      <c r="N24" s="173">
        <f t="shared" ref="N24:N37" si="19">((((63360/($J$1*PI()))*$L24)/60)*$S$22)*$N$22</f>
        <v>1012.5887970151737</v>
      </c>
      <c r="O24" s="169">
        <f t="shared" ref="O24:O37" si="20">((((63360/($J$1*PI()))*$L24)/60)*$S$22)*$O$22</f>
        <v>667.29989688356272</v>
      </c>
      <c r="P24" s="169">
        <f t="shared" ref="P24:P37" si="21">((((63360/($J$1*PI()))*$L24)/60)*$S$22)*$P$22</f>
        <v>484.95632040956593</v>
      </c>
      <c r="Q24" s="169">
        <f t="shared" ref="Q24:Q37" si="22">((((63360/($J$1*PI()))*$L24)/60)*$S$22)*$Q$22</f>
        <v>387.96505632765275</v>
      </c>
      <c r="R24" s="169">
        <f t="shared" ref="R24:R37" si="23">((((63360/($J$1*PI()))*$L24)/60)*$S$22)*$R$22</f>
        <v>306.49239449884567</v>
      </c>
      <c r="S24" s="170"/>
      <c r="T24" s="171"/>
      <c r="U24" s="150"/>
    </row>
    <row r="25" spans="1:21" ht="20.100000000000001" customHeight="1" x14ac:dyDescent="0.2">
      <c r="A25" s="150"/>
      <c r="B25" s="156">
        <v>2000</v>
      </c>
      <c r="C25" s="163">
        <f t="shared" si="12"/>
        <v>4.6234111651006451</v>
      </c>
      <c r="D25" s="164">
        <f t="shared" si="13"/>
        <v>7.9005416844248577</v>
      </c>
      <c r="E25" s="164">
        <f t="shared" si="14"/>
        <v>11.98861267229586</v>
      </c>
      <c r="F25" s="164">
        <f t="shared" si="15"/>
        <v>16.496331037079102</v>
      </c>
      <c r="G25" s="164">
        <f t="shared" si="16"/>
        <v>20.620413796348881</v>
      </c>
      <c r="H25" s="164">
        <f t="shared" si="17"/>
        <v>26.101789615631485</v>
      </c>
      <c r="I25" s="170"/>
      <c r="J25" s="171"/>
      <c r="K25" s="155"/>
      <c r="L25" s="167">
        <v>6</v>
      </c>
      <c r="M25" s="172">
        <f t="shared" si="18"/>
        <v>2595.4862268319966</v>
      </c>
      <c r="N25" s="173">
        <f t="shared" si="19"/>
        <v>1518.8831955227604</v>
      </c>
      <c r="O25" s="173">
        <f t="shared" si="20"/>
        <v>1000.9498453253441</v>
      </c>
      <c r="P25" s="169">
        <f t="shared" si="21"/>
        <v>727.4344806143489</v>
      </c>
      <c r="Q25" s="169">
        <f t="shared" si="22"/>
        <v>581.94758449147912</v>
      </c>
      <c r="R25" s="169">
        <f t="shared" si="23"/>
        <v>459.7385917482685</v>
      </c>
      <c r="S25" s="170"/>
      <c r="T25" s="171"/>
      <c r="U25" s="150"/>
    </row>
    <row r="26" spans="1:21" ht="20.100000000000001" customHeight="1" x14ac:dyDescent="0.2">
      <c r="A26" s="150"/>
      <c r="B26" s="156">
        <v>2500</v>
      </c>
      <c r="C26" s="163">
        <f t="shared" si="12"/>
        <v>5.7792639563758064</v>
      </c>
      <c r="D26" s="164">
        <f t="shared" si="13"/>
        <v>9.8756771055310715</v>
      </c>
      <c r="E26" s="164">
        <f t="shared" si="14"/>
        <v>14.985765840369826</v>
      </c>
      <c r="F26" s="164">
        <f t="shared" si="15"/>
        <v>20.620413796348881</v>
      </c>
      <c r="G26" s="164">
        <f t="shared" si="16"/>
        <v>25.775517245436102</v>
      </c>
      <c r="H26" s="164">
        <f t="shared" si="17"/>
        <v>32.627237019539365</v>
      </c>
      <c r="I26" s="170"/>
      <c r="J26" s="171"/>
      <c r="K26" s="155"/>
      <c r="L26" s="167">
        <v>8</v>
      </c>
      <c r="M26" s="172">
        <f t="shared" si="18"/>
        <v>3460.6483024426625</v>
      </c>
      <c r="N26" s="173">
        <f t="shared" si="19"/>
        <v>2025.1775940303473</v>
      </c>
      <c r="O26" s="173">
        <f t="shared" si="20"/>
        <v>1334.5997937671254</v>
      </c>
      <c r="P26" s="169">
        <f t="shared" si="21"/>
        <v>969.91264081913187</v>
      </c>
      <c r="Q26" s="169">
        <f t="shared" si="22"/>
        <v>775.93011265530549</v>
      </c>
      <c r="R26" s="169">
        <f t="shared" si="23"/>
        <v>612.98478899769134</v>
      </c>
      <c r="S26" s="170"/>
      <c r="T26" s="171"/>
      <c r="U26" s="150"/>
    </row>
    <row r="27" spans="1:21" ht="20.100000000000001" customHeight="1" x14ac:dyDescent="0.2">
      <c r="A27" s="150"/>
      <c r="B27" s="156">
        <v>3000</v>
      </c>
      <c r="C27" s="163">
        <f t="shared" si="12"/>
        <v>6.9351167476509676</v>
      </c>
      <c r="D27" s="164">
        <f t="shared" si="13"/>
        <v>11.850812526637288</v>
      </c>
      <c r="E27" s="164">
        <f t="shared" si="14"/>
        <v>17.98291900844379</v>
      </c>
      <c r="F27" s="164">
        <f t="shared" si="15"/>
        <v>24.744496555618653</v>
      </c>
      <c r="G27" s="164">
        <f t="shared" si="16"/>
        <v>30.930620694523313</v>
      </c>
      <c r="H27" s="164">
        <f t="shared" si="17"/>
        <v>39.152684423447234</v>
      </c>
      <c r="I27" s="170"/>
      <c r="J27" s="171"/>
      <c r="K27" s="155"/>
      <c r="L27" s="167">
        <v>10</v>
      </c>
      <c r="M27" s="172">
        <f t="shared" si="18"/>
        <v>4325.8103780533274</v>
      </c>
      <c r="N27" s="173">
        <f t="shared" si="19"/>
        <v>2531.4719925379336</v>
      </c>
      <c r="O27" s="173">
        <f t="shared" si="20"/>
        <v>1668.2497422089066</v>
      </c>
      <c r="P27" s="173">
        <f t="shared" si="21"/>
        <v>1212.3908010239147</v>
      </c>
      <c r="Q27" s="169">
        <f t="shared" si="22"/>
        <v>969.91264081913175</v>
      </c>
      <c r="R27" s="169">
        <f t="shared" si="23"/>
        <v>766.23098624711417</v>
      </c>
      <c r="S27" s="170"/>
      <c r="T27" s="171"/>
      <c r="U27" s="150"/>
    </row>
    <row r="28" spans="1:21" ht="20.100000000000001" customHeight="1" x14ac:dyDescent="0.2">
      <c r="A28" s="150"/>
      <c r="B28" s="156">
        <v>3500</v>
      </c>
      <c r="C28" s="163">
        <f t="shared" si="12"/>
        <v>8.0909695389261298</v>
      </c>
      <c r="D28" s="164">
        <f t="shared" si="13"/>
        <v>13.825947947743499</v>
      </c>
      <c r="E28" s="164">
        <f t="shared" si="14"/>
        <v>20.980072176517755</v>
      </c>
      <c r="F28" s="164">
        <f t="shared" si="15"/>
        <v>28.868579314888432</v>
      </c>
      <c r="G28" s="164">
        <f t="shared" si="16"/>
        <v>36.085724143610541</v>
      </c>
      <c r="H28" s="164">
        <f t="shared" si="17"/>
        <v>45.678131827355116</v>
      </c>
      <c r="I28" s="170"/>
      <c r="J28" s="171"/>
      <c r="K28" s="155"/>
      <c r="L28" s="167">
        <v>12</v>
      </c>
      <c r="M28" s="172">
        <f t="shared" si="18"/>
        <v>5190.9724536639933</v>
      </c>
      <c r="N28" s="173">
        <f t="shared" si="19"/>
        <v>3037.7663910455208</v>
      </c>
      <c r="O28" s="173">
        <f t="shared" si="20"/>
        <v>2001.8996906506882</v>
      </c>
      <c r="P28" s="173">
        <f t="shared" si="21"/>
        <v>1454.8689612286978</v>
      </c>
      <c r="Q28" s="173">
        <f t="shared" si="22"/>
        <v>1163.8951689829582</v>
      </c>
      <c r="R28" s="169">
        <f t="shared" si="23"/>
        <v>919.47718349653701</v>
      </c>
      <c r="S28" s="170"/>
      <c r="T28" s="171"/>
      <c r="U28" s="150"/>
    </row>
    <row r="29" spans="1:21" ht="20.100000000000001" customHeight="1" x14ac:dyDescent="0.2">
      <c r="A29" s="150"/>
      <c r="B29" s="156">
        <v>4000</v>
      </c>
      <c r="C29" s="163">
        <f t="shared" si="12"/>
        <v>9.2468223302012902</v>
      </c>
      <c r="D29" s="164">
        <f t="shared" si="13"/>
        <v>15.801083368849715</v>
      </c>
      <c r="E29" s="164">
        <f t="shared" si="14"/>
        <v>23.977225344591719</v>
      </c>
      <c r="F29" s="164">
        <f t="shared" si="15"/>
        <v>32.992662074158204</v>
      </c>
      <c r="G29" s="164">
        <f t="shared" si="16"/>
        <v>41.240827592697762</v>
      </c>
      <c r="H29" s="164">
        <f t="shared" si="17"/>
        <v>52.203579231262971</v>
      </c>
      <c r="I29" s="170"/>
      <c r="J29" s="171"/>
      <c r="K29" s="155"/>
      <c r="L29" s="167">
        <v>14</v>
      </c>
      <c r="M29" s="172">
        <f t="shared" si="18"/>
        <v>6056.1345292746591</v>
      </c>
      <c r="N29" s="173">
        <f t="shared" si="19"/>
        <v>3544.0607895531075</v>
      </c>
      <c r="O29" s="173">
        <f t="shared" si="20"/>
        <v>2335.5496390924695</v>
      </c>
      <c r="P29" s="173">
        <f t="shared" si="21"/>
        <v>1697.3471214334809</v>
      </c>
      <c r="Q29" s="173">
        <f t="shared" si="22"/>
        <v>1357.8776971467846</v>
      </c>
      <c r="R29" s="173">
        <f t="shared" si="23"/>
        <v>1072.72338074596</v>
      </c>
      <c r="S29" s="170"/>
      <c r="T29" s="171"/>
      <c r="U29" s="150"/>
    </row>
    <row r="30" spans="1:21" ht="20.100000000000001" customHeight="1" x14ac:dyDescent="0.2">
      <c r="A30" s="150"/>
      <c r="B30" s="156">
        <v>4500</v>
      </c>
      <c r="C30" s="163">
        <f t="shared" si="12"/>
        <v>10.402675121476452</v>
      </c>
      <c r="D30" s="164">
        <f t="shared" si="13"/>
        <v>17.77621878995593</v>
      </c>
      <c r="E30" s="164">
        <f t="shared" si="14"/>
        <v>26.97437851266568</v>
      </c>
      <c r="F30" s="164">
        <f t="shared" si="15"/>
        <v>37.11674483342798</v>
      </c>
      <c r="G30" s="164">
        <f t="shared" si="16"/>
        <v>46.395931041784976</v>
      </c>
      <c r="H30" s="164">
        <f t="shared" si="17"/>
        <v>58.729026635170854</v>
      </c>
      <c r="I30" s="170"/>
      <c r="J30" s="171"/>
      <c r="K30" s="155"/>
      <c r="L30" s="167">
        <v>16</v>
      </c>
      <c r="M30" s="174">
        <f t="shared" si="18"/>
        <v>6921.296604885325</v>
      </c>
      <c r="N30" s="173">
        <f t="shared" si="19"/>
        <v>4050.3551880606947</v>
      </c>
      <c r="O30" s="173">
        <f t="shared" si="20"/>
        <v>2669.1995875342509</v>
      </c>
      <c r="P30" s="173">
        <f t="shared" si="21"/>
        <v>1939.8252816382637</v>
      </c>
      <c r="Q30" s="173">
        <f t="shared" si="22"/>
        <v>1551.860225310611</v>
      </c>
      <c r="R30" s="173">
        <f t="shared" si="23"/>
        <v>1225.9695779953827</v>
      </c>
      <c r="S30" s="170"/>
      <c r="T30" s="171"/>
      <c r="U30" s="150"/>
    </row>
    <row r="31" spans="1:21" ht="20.100000000000001" customHeight="1" x14ac:dyDescent="0.2">
      <c r="A31" s="150"/>
      <c r="B31" s="156">
        <v>5000</v>
      </c>
      <c r="C31" s="163">
        <f t="shared" si="12"/>
        <v>11.558527912751613</v>
      </c>
      <c r="D31" s="164">
        <f t="shared" si="13"/>
        <v>19.751354211062143</v>
      </c>
      <c r="E31" s="164">
        <f t="shared" si="14"/>
        <v>29.971531680739652</v>
      </c>
      <c r="F31" s="164">
        <f t="shared" si="15"/>
        <v>41.240827592697762</v>
      </c>
      <c r="G31" s="164">
        <f t="shared" si="16"/>
        <v>51.551034490872205</v>
      </c>
      <c r="H31" s="164">
        <f t="shared" si="17"/>
        <v>65.25447403907873</v>
      </c>
      <c r="I31" s="170"/>
      <c r="J31" s="171"/>
      <c r="K31" s="155"/>
      <c r="L31" s="167">
        <v>18</v>
      </c>
      <c r="M31" s="174">
        <f t="shared" si="18"/>
        <v>7786.4586804959899</v>
      </c>
      <c r="N31" s="173">
        <f t="shared" si="19"/>
        <v>4556.6495865682809</v>
      </c>
      <c r="O31" s="173">
        <f t="shared" si="20"/>
        <v>3002.8495359760318</v>
      </c>
      <c r="P31" s="173">
        <f t="shared" si="21"/>
        <v>2182.3034418430466</v>
      </c>
      <c r="Q31" s="173">
        <f t="shared" si="22"/>
        <v>1745.8427534744371</v>
      </c>
      <c r="R31" s="173">
        <f t="shared" si="23"/>
        <v>1379.2157752448054</v>
      </c>
      <c r="S31" s="170"/>
      <c r="T31" s="171"/>
      <c r="U31" s="150"/>
    </row>
    <row r="32" spans="1:21" ht="20.100000000000001" customHeight="1" x14ac:dyDescent="0.2">
      <c r="A32" s="150"/>
      <c r="B32" s="156">
        <v>5500</v>
      </c>
      <c r="C32" s="163">
        <f t="shared" si="12"/>
        <v>12.714380704026775</v>
      </c>
      <c r="D32" s="164">
        <f t="shared" si="13"/>
        <v>21.726489632168359</v>
      </c>
      <c r="E32" s="164">
        <f t="shared" si="14"/>
        <v>32.968684848813616</v>
      </c>
      <c r="F32" s="164">
        <f t="shared" si="15"/>
        <v>45.364910351967538</v>
      </c>
      <c r="G32" s="164">
        <f t="shared" si="16"/>
        <v>56.706137939959412</v>
      </c>
      <c r="H32" s="164">
        <f t="shared" si="17"/>
        <v>71.779921442986605</v>
      </c>
      <c r="I32" s="170"/>
      <c r="J32" s="171"/>
      <c r="K32" s="155"/>
      <c r="L32" s="167">
        <v>20</v>
      </c>
      <c r="M32" s="174">
        <f t="shared" si="18"/>
        <v>8651.6207561066549</v>
      </c>
      <c r="N32" s="173">
        <f t="shared" si="19"/>
        <v>5062.9439850758672</v>
      </c>
      <c r="O32" s="173">
        <f t="shared" si="20"/>
        <v>3336.4994844178132</v>
      </c>
      <c r="P32" s="173">
        <f t="shared" si="21"/>
        <v>2424.7816020478294</v>
      </c>
      <c r="Q32" s="173">
        <f t="shared" si="22"/>
        <v>1939.8252816382635</v>
      </c>
      <c r="R32" s="173">
        <f t="shared" si="23"/>
        <v>1532.4619724942283</v>
      </c>
      <c r="S32" s="170"/>
      <c r="T32" s="171"/>
      <c r="U32" s="150"/>
    </row>
    <row r="33" spans="1:21" ht="20.100000000000001" customHeight="1" x14ac:dyDescent="0.2">
      <c r="A33" s="150"/>
      <c r="B33" s="156">
        <v>6000</v>
      </c>
      <c r="C33" s="163">
        <f t="shared" si="12"/>
        <v>13.870233495301935</v>
      </c>
      <c r="D33" s="164">
        <f t="shared" si="13"/>
        <v>23.701625053274576</v>
      </c>
      <c r="E33" s="164">
        <f t="shared" si="14"/>
        <v>35.965838016887581</v>
      </c>
      <c r="F33" s="164">
        <f t="shared" si="15"/>
        <v>49.488993111237306</v>
      </c>
      <c r="G33" s="164">
        <f t="shared" si="16"/>
        <v>61.861241389046626</v>
      </c>
      <c r="H33" s="164">
        <f t="shared" si="17"/>
        <v>78.305368846894467</v>
      </c>
      <c r="I33" s="170"/>
      <c r="J33" s="171"/>
      <c r="K33" s="155"/>
      <c r="L33" s="167">
        <v>22</v>
      </c>
      <c r="M33" s="174">
        <f t="shared" si="18"/>
        <v>9516.7828317173226</v>
      </c>
      <c r="N33" s="173">
        <f t="shared" si="19"/>
        <v>5569.2383835834553</v>
      </c>
      <c r="O33" s="173">
        <f t="shared" si="20"/>
        <v>3670.149432859595</v>
      </c>
      <c r="P33" s="173">
        <f t="shared" si="21"/>
        <v>2667.2597622526127</v>
      </c>
      <c r="Q33" s="173">
        <f t="shared" si="22"/>
        <v>2133.8078098020901</v>
      </c>
      <c r="R33" s="173">
        <f t="shared" si="23"/>
        <v>1685.7081697436513</v>
      </c>
      <c r="S33" s="170"/>
      <c r="T33" s="171"/>
      <c r="U33" s="150"/>
    </row>
    <row r="34" spans="1:21" ht="20.100000000000001" customHeight="1" x14ac:dyDescent="0.2">
      <c r="A34" s="150"/>
      <c r="B34" s="156">
        <v>6500</v>
      </c>
      <c r="C34" s="163">
        <f t="shared" si="12"/>
        <v>15.026086286577097</v>
      </c>
      <c r="D34" s="164">
        <f t="shared" si="13"/>
        <v>25.676760474380785</v>
      </c>
      <c r="E34" s="164">
        <f t="shared" si="14"/>
        <v>38.962991184961545</v>
      </c>
      <c r="F34" s="164">
        <f t="shared" si="15"/>
        <v>53.613075870507082</v>
      </c>
      <c r="G34" s="164">
        <f t="shared" si="16"/>
        <v>67.016344838133861</v>
      </c>
      <c r="H34" s="164">
        <f t="shared" si="17"/>
        <v>84.830816250802343</v>
      </c>
      <c r="I34" s="170"/>
      <c r="J34" s="171"/>
      <c r="K34" s="155"/>
      <c r="L34" s="167">
        <v>24</v>
      </c>
      <c r="M34" s="174">
        <f t="shared" si="18"/>
        <v>10381.944907327987</v>
      </c>
      <c r="N34" s="173">
        <f t="shared" si="19"/>
        <v>6075.5327820910416</v>
      </c>
      <c r="O34" s="173">
        <f t="shared" si="20"/>
        <v>4003.7993813013763</v>
      </c>
      <c r="P34" s="173">
        <f t="shared" si="21"/>
        <v>2909.7379224573956</v>
      </c>
      <c r="Q34" s="173">
        <f t="shared" si="22"/>
        <v>2327.7903379659165</v>
      </c>
      <c r="R34" s="173">
        <f t="shared" si="23"/>
        <v>1838.954366993074</v>
      </c>
      <c r="S34" s="170"/>
      <c r="T34" s="171"/>
      <c r="U34" s="150"/>
    </row>
    <row r="35" spans="1:21" ht="20.100000000000001" customHeight="1" x14ac:dyDescent="0.2">
      <c r="A35" s="150"/>
      <c r="B35" s="156">
        <v>7000</v>
      </c>
      <c r="C35" s="163">
        <f t="shared" si="12"/>
        <v>16.18193907785226</v>
      </c>
      <c r="D35" s="164">
        <f t="shared" si="13"/>
        <v>27.651895895486998</v>
      </c>
      <c r="E35" s="164">
        <f t="shared" si="14"/>
        <v>41.96014435303551</v>
      </c>
      <c r="F35" s="164">
        <f t="shared" si="15"/>
        <v>57.737158629776864</v>
      </c>
      <c r="G35" s="164">
        <f t="shared" si="16"/>
        <v>72.171448287221082</v>
      </c>
      <c r="H35" s="164">
        <f t="shared" si="17"/>
        <v>91.356263654710233</v>
      </c>
      <c r="I35" s="170"/>
      <c r="J35" s="171"/>
      <c r="K35" s="155"/>
      <c r="L35" s="167">
        <v>26</v>
      </c>
      <c r="M35" s="174">
        <f t="shared" si="18"/>
        <v>11247.106982938652</v>
      </c>
      <c r="N35" s="175">
        <f t="shared" si="19"/>
        <v>6581.8271805986287</v>
      </c>
      <c r="O35" s="173">
        <f t="shared" si="20"/>
        <v>4337.4493297431573</v>
      </c>
      <c r="P35" s="173">
        <f t="shared" si="21"/>
        <v>3152.2160826621785</v>
      </c>
      <c r="Q35" s="173">
        <f t="shared" si="22"/>
        <v>2521.7728661297429</v>
      </c>
      <c r="R35" s="173">
        <f t="shared" si="23"/>
        <v>1992.200564242497</v>
      </c>
      <c r="S35" s="170"/>
      <c r="T35" s="171"/>
      <c r="U35" s="150"/>
    </row>
    <row r="36" spans="1:21" ht="20.100000000000001" customHeight="1" x14ac:dyDescent="0.2">
      <c r="A36" s="150"/>
      <c r="B36" s="156">
        <v>7500</v>
      </c>
      <c r="C36" s="163">
        <f t="shared" si="12"/>
        <v>17.337791869127422</v>
      </c>
      <c r="D36" s="164">
        <f t="shared" si="13"/>
        <v>29.627031316593218</v>
      </c>
      <c r="E36" s="164">
        <f t="shared" si="14"/>
        <v>44.957297521109474</v>
      </c>
      <c r="F36" s="164">
        <f t="shared" si="15"/>
        <v>61.861241389046626</v>
      </c>
      <c r="G36" s="164">
        <f t="shared" si="16"/>
        <v>77.326551736308289</v>
      </c>
      <c r="H36" s="164">
        <f t="shared" si="17"/>
        <v>97.88171105861808</v>
      </c>
      <c r="I36" s="170"/>
      <c r="J36" s="171"/>
      <c r="K36" s="155"/>
      <c r="L36" s="167">
        <v>28</v>
      </c>
      <c r="M36" s="174">
        <f t="shared" si="18"/>
        <v>12112.269058549318</v>
      </c>
      <c r="N36" s="175">
        <f t="shared" si="19"/>
        <v>7088.121579106215</v>
      </c>
      <c r="O36" s="173">
        <f t="shared" si="20"/>
        <v>4671.0992781849391</v>
      </c>
      <c r="P36" s="173">
        <f t="shared" si="21"/>
        <v>3394.6942428669618</v>
      </c>
      <c r="Q36" s="173">
        <f t="shared" si="22"/>
        <v>2715.7553942935692</v>
      </c>
      <c r="R36" s="173">
        <f t="shared" si="23"/>
        <v>2145.4467614919199</v>
      </c>
      <c r="S36" s="170"/>
      <c r="T36" s="171"/>
      <c r="U36" s="150"/>
    </row>
    <row r="37" spans="1:21" ht="20.100000000000001" customHeight="1" x14ac:dyDescent="0.2">
      <c r="A37" s="150"/>
      <c r="B37" s="176">
        <v>8000</v>
      </c>
      <c r="C37" s="163">
        <f t="shared" si="12"/>
        <v>18.49364466040258</v>
      </c>
      <c r="D37" s="164">
        <f t="shared" si="13"/>
        <v>31.602166737699431</v>
      </c>
      <c r="E37" s="164">
        <f t="shared" si="14"/>
        <v>47.954450689183439</v>
      </c>
      <c r="F37" s="164">
        <f t="shared" si="15"/>
        <v>65.985324148316408</v>
      </c>
      <c r="G37" s="164">
        <f t="shared" si="16"/>
        <v>82.481655185395525</v>
      </c>
      <c r="H37" s="164">
        <f t="shared" si="17"/>
        <v>104.40715846252594</v>
      </c>
      <c r="I37" s="177"/>
      <c r="J37" s="178"/>
      <c r="K37" s="155"/>
      <c r="L37" s="179">
        <v>30</v>
      </c>
      <c r="M37" s="174">
        <f t="shared" si="18"/>
        <v>12977.431134159984</v>
      </c>
      <c r="N37" s="175">
        <f t="shared" si="19"/>
        <v>7594.4159776138022</v>
      </c>
      <c r="O37" s="173">
        <f t="shared" si="20"/>
        <v>5004.74922662672</v>
      </c>
      <c r="P37" s="173">
        <f t="shared" si="21"/>
        <v>3637.1724030717446</v>
      </c>
      <c r="Q37" s="173">
        <f t="shared" si="22"/>
        <v>2909.7379224573956</v>
      </c>
      <c r="R37" s="173">
        <f t="shared" si="23"/>
        <v>2298.6929587413424</v>
      </c>
      <c r="S37" s="177"/>
      <c r="T37" s="178"/>
      <c r="U37" s="150"/>
    </row>
    <row r="38" spans="1:21" x14ac:dyDescent="0.2">
      <c r="A38" s="148"/>
      <c r="B38" s="155"/>
      <c r="C38" s="155"/>
      <c r="D38" s="155"/>
      <c r="E38" s="155"/>
      <c r="F38" s="155"/>
      <c r="G38" s="155"/>
      <c r="H38" s="155"/>
      <c r="I38" s="155"/>
      <c r="J38" s="155"/>
      <c r="K38" s="155"/>
      <c r="L38" s="155"/>
      <c r="M38" s="180"/>
      <c r="N38" s="180"/>
      <c r="O38" s="180"/>
      <c r="P38" s="180"/>
      <c r="Q38" s="180"/>
      <c r="R38" s="180"/>
      <c r="S38" s="155"/>
      <c r="T38" s="155"/>
      <c r="U38" s="149"/>
    </row>
  </sheetData>
  <mergeCells count="13">
    <mergeCell ref="B38:T38"/>
    <mergeCell ref="B19:T19"/>
    <mergeCell ref="A21:A37"/>
    <mergeCell ref="K21:K37"/>
    <mergeCell ref="U21:U37"/>
    <mergeCell ref="I23:J37"/>
    <mergeCell ref="S23:T37"/>
    <mergeCell ref="A1:B1"/>
    <mergeCell ref="A2:A18"/>
    <mergeCell ref="K2:K18"/>
    <mergeCell ref="U2:U18"/>
    <mergeCell ref="I4:J18"/>
    <mergeCell ref="S4:T18"/>
  </mergeCells>
  <printOptions horizontalCentered="1" verticalCentered="1"/>
  <pageMargins left="0.25" right="0.25" top="0.25" bottom="0.25" header="0.125" footer="0.125"/>
  <pageSetup orientation="landscape" r:id="rId1"/>
  <headerFooter alignWithMargins="0">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42RLE</vt:lpstr>
      <vt:lpstr>W5A580</vt:lpstr>
      <vt:lpstr>NSG370</vt:lpstr>
      <vt:lpstr>'42RLE'!Print_Area</vt:lpstr>
      <vt:lpstr>'NSG370'!Print_Area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Jesse Ansell</dc:creator>
  <cp:lastModifiedBy>Jesse Ansell</cp:lastModifiedBy>
  <cp:lastPrinted>2015-03-02T20:19:38Z</cp:lastPrinted>
  <dcterms:created xsi:type="dcterms:W3CDTF">2014-01-28T19:35:11Z</dcterms:created>
  <dcterms:modified xsi:type="dcterms:W3CDTF">2015-03-03T04:28:35Z</dcterms:modified>
</cp:coreProperties>
</file>